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nnovaciosugynokseg.sharepoint.com/teams/StartupProgram/Megosztott dokumentumok/SP/13_TOVÁBBADOTT_TÁMOGATÁSOK/03_ALUMNI_GROWH FOUND/netre/"/>
    </mc:Choice>
  </mc:AlternateContent>
  <xr:revisionPtr revIDLastSave="0" documentId="8_{C36ADDE9-1764-4E50-8428-83E4BC85B8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viewer" sheetId="1" r:id="rId1"/>
    <sheet name="Expenses-Incomes total" sheetId="2" r:id="rId2"/>
    <sheet name="Operational costs" sheetId="3" r:id="rId3"/>
    <sheet name="Personnel expenses" sheetId="4" r:id="rId4"/>
    <sheet name="Revenues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jBcrrFayWTMmG0/LGwJywh+wv69jk9RINazPSAhot6M="/>
    </ext>
  </extLst>
</workbook>
</file>

<file path=xl/calcChain.xml><?xml version="1.0" encoding="utf-8"?>
<calcChain xmlns="http://schemas.openxmlformats.org/spreadsheetml/2006/main">
  <c r="C1" i="10" l="1"/>
  <c r="D1" i="4"/>
  <c r="C1" i="3"/>
  <c r="C1" i="2"/>
  <c r="K9" i="10"/>
  <c r="D38" i="2" s="1"/>
  <c r="K10" i="10"/>
  <c r="D39" i="2"/>
  <c r="J10" i="10"/>
  <c r="D30" i="10" s="1"/>
  <c r="D47" i="2" s="1"/>
  <c r="J9" i="10"/>
  <c r="J8" i="10"/>
  <c r="J7" i="10"/>
  <c r="D21" i="10" s="1"/>
  <c r="G51" i="3"/>
  <c r="G23" i="3" s="1"/>
  <c r="BB105" i="3"/>
  <c r="BB29" i="3" s="1"/>
  <c r="G97" i="3"/>
  <c r="G28" i="3" s="1"/>
  <c r="G90" i="3"/>
  <c r="G27" i="3" s="1"/>
  <c r="G84" i="3"/>
  <c r="G26" i="3" s="1"/>
  <c r="BB84" i="3"/>
  <c r="BB26" i="3" s="1"/>
  <c r="BA84" i="3"/>
  <c r="BA26" i="3" s="1"/>
  <c r="AZ84" i="3"/>
  <c r="AZ26" i="3" s="1"/>
  <c r="AY84" i="3"/>
  <c r="AY26" i="3" s="1"/>
  <c r="AX84" i="3"/>
  <c r="AX26" i="3" s="1"/>
  <c r="AW84" i="3"/>
  <c r="AW26" i="3" s="1"/>
  <c r="AV84" i="3"/>
  <c r="AV26" i="3" s="1"/>
  <c r="AU84" i="3"/>
  <c r="AU26" i="3" s="1"/>
  <c r="AT84" i="3"/>
  <c r="AT26" i="3" s="1"/>
  <c r="AS84" i="3"/>
  <c r="AS26" i="3" s="1"/>
  <c r="AR84" i="3"/>
  <c r="AR26" i="3" s="1"/>
  <c r="AQ84" i="3"/>
  <c r="AQ26" i="3" s="1"/>
  <c r="AP84" i="3"/>
  <c r="AP26" i="3" s="1"/>
  <c r="AO84" i="3"/>
  <c r="AO26" i="3" s="1"/>
  <c r="AN84" i="3"/>
  <c r="AN26" i="3" s="1"/>
  <c r="AM84" i="3"/>
  <c r="AM26" i="3" s="1"/>
  <c r="AL84" i="3"/>
  <c r="AL26" i="3" s="1"/>
  <c r="AK84" i="3"/>
  <c r="AK26" i="3" s="1"/>
  <c r="AJ84" i="3"/>
  <c r="AJ26" i="3" s="1"/>
  <c r="AI84" i="3"/>
  <c r="AI26" i="3" s="1"/>
  <c r="AH84" i="3"/>
  <c r="AH26" i="3" s="1"/>
  <c r="AG84" i="3"/>
  <c r="AG26" i="3" s="1"/>
  <c r="AF84" i="3"/>
  <c r="AF26" i="3" s="1"/>
  <c r="AE84" i="3"/>
  <c r="AE26" i="3" s="1"/>
  <c r="AD84" i="3"/>
  <c r="AD26" i="3" s="1"/>
  <c r="AC84" i="3"/>
  <c r="AC26" i="3" s="1"/>
  <c r="AB84" i="3"/>
  <c r="AB26" i="3" s="1"/>
  <c r="AA84" i="3"/>
  <c r="AA26" i="3" s="1"/>
  <c r="Z84" i="3"/>
  <c r="Z26" i="3" s="1"/>
  <c r="Y84" i="3"/>
  <c r="Y26" i="3" s="1"/>
  <c r="X84" i="3"/>
  <c r="X26" i="3" s="1"/>
  <c r="W84" i="3"/>
  <c r="W26" i="3" s="1"/>
  <c r="V84" i="3"/>
  <c r="V26" i="3" s="1"/>
  <c r="U84" i="3"/>
  <c r="U26" i="3" s="1"/>
  <c r="T84" i="3"/>
  <c r="T26" i="3" s="1"/>
  <c r="S84" i="3"/>
  <c r="S26" i="3" s="1"/>
  <c r="R84" i="3"/>
  <c r="R26" i="3" s="1"/>
  <c r="Q84" i="3"/>
  <c r="Q26" i="3" s="1"/>
  <c r="P84" i="3"/>
  <c r="P26" i="3" s="1"/>
  <c r="O84" i="3"/>
  <c r="O26" i="3" s="1"/>
  <c r="N84" i="3"/>
  <c r="N26" i="3" s="1"/>
  <c r="M84" i="3"/>
  <c r="M26" i="3" s="1"/>
  <c r="L84" i="3"/>
  <c r="L26" i="3" s="1"/>
  <c r="K84" i="3"/>
  <c r="K26" i="3" s="1"/>
  <c r="J84" i="3"/>
  <c r="J26" i="3" s="1"/>
  <c r="I84" i="3"/>
  <c r="I26" i="3" s="1"/>
  <c r="H84" i="3"/>
  <c r="H26" i="3" s="1"/>
  <c r="BB76" i="3"/>
  <c r="BB25" i="3" s="1"/>
  <c r="G69" i="3"/>
  <c r="G24" i="3" s="1"/>
  <c r="G42" i="3"/>
  <c r="G22" i="3" s="1"/>
  <c r="G33" i="3"/>
  <c r="G21" i="3" s="1"/>
  <c r="F71" i="3"/>
  <c r="N42" i="3"/>
  <c r="N22" i="3" s="1"/>
  <c r="AZ35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B17" i="4" s="1"/>
  <c r="AB18" i="4" s="1"/>
  <c r="AB16" i="4" s="1"/>
  <c r="AA35" i="2" s="1"/>
  <c r="AA35" i="4"/>
  <c r="AA17" i="4" s="1"/>
  <c r="AA18" i="4" s="1"/>
  <c r="AA16" i="4" s="1"/>
  <c r="Z35" i="2" s="1"/>
  <c r="Z35" i="4"/>
  <c r="Z17" i="4" s="1"/>
  <c r="Z18" i="4" s="1"/>
  <c r="Z16" i="4" s="1"/>
  <c r="Y35" i="2" s="1"/>
  <c r="Y35" i="4"/>
  <c r="Y17" i="4" s="1"/>
  <c r="Y18" i="4" s="1"/>
  <c r="Y16" i="4" s="1"/>
  <c r="X35" i="2" s="1"/>
  <c r="X35" i="4"/>
  <c r="X17" i="4" s="1"/>
  <c r="X18" i="4" s="1"/>
  <c r="X16" i="4" s="1"/>
  <c r="W35" i="2" s="1"/>
  <c r="W35" i="4"/>
  <c r="W17" i="4" s="1"/>
  <c r="W18" i="4" s="1"/>
  <c r="W16" i="4" s="1"/>
  <c r="V35" i="2" s="1"/>
  <c r="V35" i="4"/>
  <c r="V17" i="4" s="1"/>
  <c r="V18" i="4" s="1"/>
  <c r="V16" i="4" s="1"/>
  <c r="U35" i="2" s="1"/>
  <c r="U35" i="4"/>
  <c r="U17" i="4" s="1"/>
  <c r="U18" i="4" s="1"/>
  <c r="U16" i="4" s="1"/>
  <c r="T35" i="2" s="1"/>
  <c r="T35" i="4"/>
  <c r="T17" i="4" s="1"/>
  <c r="T18" i="4" s="1"/>
  <c r="T16" i="4" s="1"/>
  <c r="S35" i="2" s="1"/>
  <c r="S35" i="4"/>
  <c r="S17" i="4" s="1"/>
  <c r="S18" i="4" s="1"/>
  <c r="S16" i="4" s="1"/>
  <c r="R35" i="2" s="1"/>
  <c r="R35" i="4"/>
  <c r="R17" i="4" s="1"/>
  <c r="R18" i="4" s="1"/>
  <c r="R16" i="4" s="1"/>
  <c r="Q35" i="2" s="1"/>
  <c r="Q35" i="4"/>
  <c r="Q17" i="4" s="1"/>
  <c r="P35" i="4"/>
  <c r="P17" i="4" s="1"/>
  <c r="P18" i="4" s="1"/>
  <c r="P16" i="4" s="1"/>
  <c r="O35" i="2" s="1"/>
  <c r="O35" i="4"/>
  <c r="O17" i="4" s="1"/>
  <c r="O18" i="4" s="1"/>
  <c r="O16" i="4" s="1"/>
  <c r="N35" i="2" s="1"/>
  <c r="N35" i="4"/>
  <c r="N17" i="4" s="1"/>
  <c r="N18" i="4" s="1"/>
  <c r="N16" i="4" s="1"/>
  <c r="M35" i="2" s="1"/>
  <c r="M35" i="4"/>
  <c r="M17" i="4" s="1"/>
  <c r="M18" i="4" s="1"/>
  <c r="M16" i="4" s="1"/>
  <c r="L35" i="2" s="1"/>
  <c r="L35" i="4"/>
  <c r="L17" i="4" s="1"/>
  <c r="L18" i="4" s="1"/>
  <c r="L16" i="4" s="1"/>
  <c r="K35" i="2" s="1"/>
  <c r="K35" i="4"/>
  <c r="K17" i="4" s="1"/>
  <c r="K18" i="4" s="1"/>
  <c r="K16" i="4" s="1"/>
  <c r="J35" i="2" s="1"/>
  <c r="J35" i="4"/>
  <c r="J17" i="4" s="1"/>
  <c r="J18" i="4" s="1"/>
  <c r="J16" i="4" s="1"/>
  <c r="I35" i="2" s="1"/>
  <c r="I35" i="4"/>
  <c r="I17" i="4" s="1"/>
  <c r="I18" i="4" s="1"/>
  <c r="I16" i="4" s="1"/>
  <c r="H35" i="2" s="1"/>
  <c r="H35" i="4"/>
  <c r="H17" i="4" s="1"/>
  <c r="H18" i="4" s="1"/>
  <c r="H16" i="4" s="1"/>
  <c r="G35" i="2" s="1"/>
  <c r="G35" i="4"/>
  <c r="G17" i="4" s="1"/>
  <c r="G18" i="4" s="1"/>
  <c r="G16" i="4" s="1"/>
  <c r="F35" i="2" s="1"/>
  <c r="F35" i="4"/>
  <c r="F17" i="4" s="1"/>
  <c r="F18" i="4" s="1"/>
  <c r="F16" i="4" s="1"/>
  <c r="E35" i="2" s="1"/>
  <c r="E35" i="4"/>
  <c r="E17" i="4" s="1"/>
  <c r="E29" i="10"/>
  <c r="E27" i="10"/>
  <c r="AZ25" i="4"/>
  <c r="AY25" i="4"/>
  <c r="AY19" i="4" s="1"/>
  <c r="AX25" i="4"/>
  <c r="AX19" i="4" s="1"/>
  <c r="AW25" i="4"/>
  <c r="AW19" i="4" s="1"/>
  <c r="AV25" i="4"/>
  <c r="AV19" i="4" s="1"/>
  <c r="AU25" i="4"/>
  <c r="AU19" i="4" s="1"/>
  <c r="AT25" i="4"/>
  <c r="AT19" i="4" s="1"/>
  <c r="AS25" i="4"/>
  <c r="AS19" i="4" s="1"/>
  <c r="AR25" i="4"/>
  <c r="AR19" i="4" s="1"/>
  <c r="AQ25" i="4"/>
  <c r="AQ19" i="4" s="1"/>
  <c r="AP25" i="4"/>
  <c r="AP19" i="4" s="1"/>
  <c r="AO25" i="4"/>
  <c r="AO19" i="4" s="1"/>
  <c r="AN25" i="4"/>
  <c r="AN19" i="4" s="1"/>
  <c r="AK25" i="4"/>
  <c r="AK19" i="4" s="1"/>
  <c r="AJ25" i="4"/>
  <c r="AJ19" i="4" s="1"/>
  <c r="AI25" i="4"/>
  <c r="AI19" i="4" s="1"/>
  <c r="AH25" i="4"/>
  <c r="AH19" i="4" s="1"/>
  <c r="AG25" i="4"/>
  <c r="AG19" i="4" s="1"/>
  <c r="AF25" i="4"/>
  <c r="AF19" i="4" s="1"/>
  <c r="AE25" i="4"/>
  <c r="AE19" i="4" s="1"/>
  <c r="AD25" i="4"/>
  <c r="AD19" i="4" s="1"/>
  <c r="AC25" i="4"/>
  <c r="AC19" i="4" s="1"/>
  <c r="AB25" i="4"/>
  <c r="AB19" i="4" s="1"/>
  <c r="AA25" i="4"/>
  <c r="AA19" i="4" s="1"/>
  <c r="Z25" i="4"/>
  <c r="Z19" i="4" s="1"/>
  <c r="Y25" i="4"/>
  <c r="Y19" i="4" s="1"/>
  <c r="X25" i="4"/>
  <c r="X19" i="4" s="1"/>
  <c r="W25" i="4"/>
  <c r="W19" i="4" s="1"/>
  <c r="V25" i="4"/>
  <c r="V19" i="4" s="1"/>
  <c r="U25" i="4"/>
  <c r="U19" i="4" s="1"/>
  <c r="T25" i="4"/>
  <c r="T19" i="4" s="1"/>
  <c r="S25" i="4"/>
  <c r="S19" i="4" s="1"/>
  <c r="R25" i="4"/>
  <c r="R19" i="4" s="1"/>
  <c r="Q25" i="4"/>
  <c r="Q19" i="4" s="1"/>
  <c r="P25" i="4"/>
  <c r="P19" i="4" s="1"/>
  <c r="O25" i="4"/>
  <c r="O19" i="4" s="1"/>
  <c r="N25" i="4"/>
  <c r="N19" i="4" s="1"/>
  <c r="M25" i="4"/>
  <c r="M19" i="4" s="1"/>
  <c r="L25" i="4"/>
  <c r="L19" i="4" s="1"/>
  <c r="K25" i="4"/>
  <c r="K19" i="4" s="1"/>
  <c r="J25" i="4"/>
  <c r="J19" i="4" s="1"/>
  <c r="I25" i="4"/>
  <c r="I19" i="4" s="1"/>
  <c r="H25" i="4"/>
  <c r="H19" i="4" s="1"/>
  <c r="G25" i="4"/>
  <c r="G19" i="4" s="1"/>
  <c r="F25" i="4"/>
  <c r="F19" i="4" s="1"/>
  <c r="E25" i="4"/>
  <c r="E19" i="4" s="1"/>
  <c r="AH105" i="3"/>
  <c r="AH29" i="3" s="1"/>
  <c r="AF105" i="3"/>
  <c r="AF29" i="3" s="1"/>
  <c r="AE105" i="3"/>
  <c r="AE29" i="3" s="1"/>
  <c r="AD105" i="3"/>
  <c r="AD29" i="3" s="1"/>
  <c r="AC105" i="3"/>
  <c r="AC29" i="3" s="1"/>
  <c r="AB105" i="3"/>
  <c r="AB29" i="3" s="1"/>
  <c r="AA105" i="3"/>
  <c r="AA29" i="3" s="1"/>
  <c r="Z105" i="3"/>
  <c r="Z29" i="3" s="1"/>
  <c r="Y105" i="3"/>
  <c r="Y29" i="3" s="1"/>
  <c r="X105" i="3"/>
  <c r="X29" i="3" s="1"/>
  <c r="W105" i="3"/>
  <c r="W29" i="3" s="1"/>
  <c r="V105" i="3"/>
  <c r="V29" i="3" s="1"/>
  <c r="U105" i="3"/>
  <c r="U29" i="3" s="1"/>
  <c r="T105" i="3"/>
  <c r="T29" i="3" s="1"/>
  <c r="S105" i="3"/>
  <c r="S29" i="3" s="1"/>
  <c r="R105" i="3"/>
  <c r="R29" i="3" s="1"/>
  <c r="Q105" i="3"/>
  <c r="Q29" i="3" s="1"/>
  <c r="P105" i="3"/>
  <c r="P29" i="3" s="1"/>
  <c r="O105" i="3"/>
  <c r="O29" i="3" s="1"/>
  <c r="N105" i="3"/>
  <c r="N29" i="3" s="1"/>
  <c r="M105" i="3"/>
  <c r="M29" i="3" s="1"/>
  <c r="L105" i="3"/>
  <c r="L29" i="3" s="1"/>
  <c r="K105" i="3"/>
  <c r="K29" i="3" s="1"/>
  <c r="J105" i="3"/>
  <c r="J29" i="3" s="1"/>
  <c r="I105" i="3"/>
  <c r="I29" i="3" s="1"/>
  <c r="H105" i="3"/>
  <c r="H29" i="3" s="1"/>
  <c r="G105" i="3"/>
  <c r="G29" i="3" s="1"/>
  <c r="BB97" i="3"/>
  <c r="BB28" i="3" s="1"/>
  <c r="BA97" i="3"/>
  <c r="BA28" i="3" s="1"/>
  <c r="AZ97" i="3"/>
  <c r="AZ28" i="3" s="1"/>
  <c r="AY97" i="3"/>
  <c r="AY28" i="3" s="1"/>
  <c r="AX97" i="3"/>
  <c r="AX28" i="3" s="1"/>
  <c r="AW97" i="3"/>
  <c r="AW28" i="3" s="1"/>
  <c r="AV97" i="3"/>
  <c r="AV28" i="3" s="1"/>
  <c r="AU97" i="3"/>
  <c r="AU28" i="3" s="1"/>
  <c r="AT97" i="3"/>
  <c r="AT28" i="3" s="1"/>
  <c r="AS97" i="3"/>
  <c r="AS28" i="3" s="1"/>
  <c r="AR97" i="3"/>
  <c r="AR28" i="3" s="1"/>
  <c r="AQ97" i="3"/>
  <c r="AQ28" i="3" s="1"/>
  <c r="AP97" i="3"/>
  <c r="AP28" i="3" s="1"/>
  <c r="AO97" i="3"/>
  <c r="AO28" i="3" s="1"/>
  <c r="AN97" i="3"/>
  <c r="AN28" i="3" s="1"/>
  <c r="AM97" i="3"/>
  <c r="AM28" i="3" s="1"/>
  <c r="AL97" i="3"/>
  <c r="AL28" i="3" s="1"/>
  <c r="AK97" i="3"/>
  <c r="AK28" i="3" s="1"/>
  <c r="AJ97" i="3"/>
  <c r="AJ28" i="3" s="1"/>
  <c r="AI97" i="3"/>
  <c r="AI28" i="3" s="1"/>
  <c r="AH97" i="3"/>
  <c r="AH28" i="3" s="1"/>
  <c r="AG97" i="3"/>
  <c r="AG28" i="3" s="1"/>
  <c r="AF97" i="3"/>
  <c r="AF28" i="3" s="1"/>
  <c r="AE97" i="3"/>
  <c r="AE28" i="3" s="1"/>
  <c r="AD97" i="3"/>
  <c r="AD28" i="3" s="1"/>
  <c r="AC97" i="3"/>
  <c r="AC28" i="3" s="1"/>
  <c r="AB97" i="3"/>
  <c r="AB28" i="3" s="1"/>
  <c r="AA97" i="3"/>
  <c r="AA28" i="3" s="1"/>
  <c r="Z97" i="3"/>
  <c r="Z28" i="3" s="1"/>
  <c r="Y97" i="3"/>
  <c r="Y28" i="3" s="1"/>
  <c r="X97" i="3"/>
  <c r="X28" i="3" s="1"/>
  <c r="W97" i="3"/>
  <c r="W28" i="3" s="1"/>
  <c r="V97" i="3"/>
  <c r="V28" i="3" s="1"/>
  <c r="U97" i="3"/>
  <c r="U28" i="3" s="1"/>
  <c r="T97" i="3"/>
  <c r="T28" i="3" s="1"/>
  <c r="S97" i="3"/>
  <c r="S28" i="3" s="1"/>
  <c r="R97" i="3"/>
  <c r="R28" i="3" s="1"/>
  <c r="Q97" i="3"/>
  <c r="Q28" i="3" s="1"/>
  <c r="P97" i="3"/>
  <c r="P28" i="3" s="1"/>
  <c r="O97" i="3"/>
  <c r="O28" i="3" s="1"/>
  <c r="N97" i="3"/>
  <c r="N28" i="3" s="1"/>
  <c r="M97" i="3"/>
  <c r="M28" i="3" s="1"/>
  <c r="L97" i="3"/>
  <c r="L28" i="3" s="1"/>
  <c r="K97" i="3"/>
  <c r="K28" i="3" s="1"/>
  <c r="J97" i="3"/>
  <c r="J28" i="3" s="1"/>
  <c r="I97" i="3"/>
  <c r="I28" i="3" s="1"/>
  <c r="H97" i="3"/>
  <c r="H28" i="3" s="1"/>
  <c r="Y90" i="3"/>
  <c r="Y27" i="3" s="1"/>
  <c r="R90" i="3"/>
  <c r="R27" i="3" s="1"/>
  <c r="Q90" i="3"/>
  <c r="Q27" i="3" s="1"/>
  <c r="P90" i="3"/>
  <c r="P27" i="3" s="1"/>
  <c r="O90" i="3"/>
  <c r="O27" i="3" s="1"/>
  <c r="N90" i="3"/>
  <c r="N27" i="3" s="1"/>
  <c r="M90" i="3"/>
  <c r="M27" i="3" s="1"/>
  <c r="L90" i="3"/>
  <c r="L27" i="3" s="1"/>
  <c r="K90" i="3"/>
  <c r="K27" i="3" s="1"/>
  <c r="J90" i="3"/>
  <c r="J27" i="3" s="1"/>
  <c r="I90" i="3"/>
  <c r="I27" i="3" s="1"/>
  <c r="H90" i="3"/>
  <c r="H27" i="3" s="1"/>
  <c r="AI76" i="3"/>
  <c r="AI25" i="3" s="1"/>
  <c r="AH76" i="3"/>
  <c r="AH25" i="3" s="1"/>
  <c r="AG76" i="3"/>
  <c r="AG25" i="3" s="1"/>
  <c r="AF76" i="3"/>
  <c r="AF25" i="3" s="1"/>
  <c r="AE76" i="3"/>
  <c r="AE25" i="3" s="1"/>
  <c r="AD76" i="3"/>
  <c r="AD25" i="3" s="1"/>
  <c r="AC76" i="3"/>
  <c r="AC25" i="3" s="1"/>
  <c r="AB76" i="3"/>
  <c r="AB25" i="3" s="1"/>
  <c r="AA76" i="3"/>
  <c r="AA25" i="3" s="1"/>
  <c r="Z76" i="3"/>
  <c r="Z25" i="3" s="1"/>
  <c r="Y76" i="3"/>
  <c r="Y25" i="3" s="1"/>
  <c r="X76" i="3"/>
  <c r="X25" i="3" s="1"/>
  <c r="W76" i="3"/>
  <c r="W25" i="3" s="1"/>
  <c r="V76" i="3"/>
  <c r="V25" i="3" s="1"/>
  <c r="U76" i="3"/>
  <c r="U25" i="3" s="1"/>
  <c r="T76" i="3"/>
  <c r="T25" i="3" s="1"/>
  <c r="S76" i="3"/>
  <c r="S25" i="3" s="1"/>
  <c r="R76" i="3"/>
  <c r="R25" i="3" s="1"/>
  <c r="Q76" i="3"/>
  <c r="Q25" i="3" s="1"/>
  <c r="P76" i="3"/>
  <c r="P25" i="3" s="1"/>
  <c r="O76" i="3"/>
  <c r="O25" i="3" s="1"/>
  <c r="N76" i="3"/>
  <c r="N25" i="3" s="1"/>
  <c r="M76" i="3"/>
  <c r="M25" i="3" s="1"/>
  <c r="L76" i="3"/>
  <c r="L25" i="3" s="1"/>
  <c r="K76" i="3"/>
  <c r="K25" i="3" s="1"/>
  <c r="J76" i="3"/>
  <c r="J25" i="3" s="1"/>
  <c r="I76" i="3"/>
  <c r="I25" i="3" s="1"/>
  <c r="H76" i="3"/>
  <c r="H25" i="3" s="1"/>
  <c r="G76" i="3"/>
  <c r="G25" i="3" s="1"/>
  <c r="AD69" i="3"/>
  <c r="AD24" i="3" s="1"/>
  <c r="AC69" i="3"/>
  <c r="AC24" i="3" s="1"/>
  <c r="AB69" i="3"/>
  <c r="AB24" i="3" s="1"/>
  <c r="AA69" i="3"/>
  <c r="AA24" i="3" s="1"/>
  <c r="Z69" i="3"/>
  <c r="Z24" i="3" s="1"/>
  <c r="Y69" i="3"/>
  <c r="Y24" i="3" s="1"/>
  <c r="X69" i="3"/>
  <c r="X24" i="3" s="1"/>
  <c r="W69" i="3"/>
  <c r="W24" i="3" s="1"/>
  <c r="V69" i="3"/>
  <c r="V24" i="3" s="1"/>
  <c r="U69" i="3"/>
  <c r="U24" i="3" s="1"/>
  <c r="T69" i="3"/>
  <c r="T24" i="3" s="1"/>
  <c r="S69" i="3"/>
  <c r="S24" i="3" s="1"/>
  <c r="I11" i="3" s="1"/>
  <c r="R69" i="3"/>
  <c r="R24" i="3" s="1"/>
  <c r="Q69" i="3"/>
  <c r="Q24" i="3" s="1"/>
  <c r="P69" i="3"/>
  <c r="P24" i="3" s="1"/>
  <c r="O69" i="3"/>
  <c r="O24" i="3" s="1"/>
  <c r="N69" i="3"/>
  <c r="N24" i="3" s="1"/>
  <c r="M69" i="3"/>
  <c r="M24" i="3" s="1"/>
  <c r="L69" i="3"/>
  <c r="L24" i="3" s="1"/>
  <c r="K69" i="3"/>
  <c r="K24" i="3" s="1"/>
  <c r="J69" i="3"/>
  <c r="J24" i="3" s="1"/>
  <c r="I69" i="3"/>
  <c r="I24" i="3" s="1"/>
  <c r="H69" i="3"/>
  <c r="H24" i="3" s="1"/>
  <c r="AD51" i="3"/>
  <c r="AD23" i="3" s="1"/>
  <c r="AC51" i="3"/>
  <c r="AC23" i="3" s="1"/>
  <c r="AB51" i="3"/>
  <c r="AB23" i="3" s="1"/>
  <c r="AA51" i="3"/>
  <c r="AA23" i="3" s="1"/>
  <c r="Z51" i="3"/>
  <c r="Z23" i="3" s="1"/>
  <c r="Y51" i="3"/>
  <c r="Y23" i="3" s="1"/>
  <c r="X51" i="3"/>
  <c r="X23" i="3" s="1"/>
  <c r="W51" i="3"/>
  <c r="W23" i="3" s="1"/>
  <c r="V51" i="3"/>
  <c r="V23" i="3" s="1"/>
  <c r="U51" i="3"/>
  <c r="U23" i="3" s="1"/>
  <c r="T51" i="3"/>
  <c r="T23" i="3" s="1"/>
  <c r="S51" i="3"/>
  <c r="S23" i="3" s="1"/>
  <c r="R51" i="3"/>
  <c r="R23" i="3" s="1"/>
  <c r="Q51" i="3"/>
  <c r="Q23" i="3" s="1"/>
  <c r="P51" i="3"/>
  <c r="P23" i="3" s="1"/>
  <c r="O51" i="3"/>
  <c r="O23" i="3" s="1"/>
  <c r="N51" i="3"/>
  <c r="N23" i="3" s="1"/>
  <c r="M51" i="3"/>
  <c r="M23" i="3" s="1"/>
  <c r="L51" i="3"/>
  <c r="L23" i="3" s="1"/>
  <c r="K51" i="3"/>
  <c r="K23" i="3" s="1"/>
  <c r="J51" i="3"/>
  <c r="J23" i="3" s="1"/>
  <c r="I51" i="3"/>
  <c r="I23" i="3" s="1"/>
  <c r="H51" i="3"/>
  <c r="H23" i="3" s="1"/>
  <c r="S42" i="3"/>
  <c r="S22" i="3" s="1"/>
  <c r="O42" i="3"/>
  <c r="O22" i="3" s="1"/>
  <c r="M42" i="3"/>
  <c r="M22" i="3" s="1"/>
  <c r="L42" i="3"/>
  <c r="L22" i="3" s="1"/>
  <c r="K42" i="3"/>
  <c r="K22" i="3" s="1"/>
  <c r="J42" i="3"/>
  <c r="J22" i="3" s="1"/>
  <c r="I42" i="3"/>
  <c r="I22" i="3" s="1"/>
  <c r="H42" i="3"/>
  <c r="H22" i="3" s="1"/>
  <c r="BB33" i="3"/>
  <c r="BB21" i="3" s="1"/>
  <c r="BA33" i="3"/>
  <c r="BA21" i="3" s="1"/>
  <c r="AZ33" i="3"/>
  <c r="AZ21" i="3" s="1"/>
  <c r="AY33" i="3"/>
  <c r="AY21" i="3" s="1"/>
  <c r="AX33" i="3"/>
  <c r="AX21" i="3" s="1"/>
  <c r="AW33" i="3"/>
  <c r="AW21" i="3" s="1"/>
  <c r="AV33" i="3"/>
  <c r="AV21" i="3" s="1"/>
  <c r="AU33" i="3"/>
  <c r="AU21" i="3" s="1"/>
  <c r="AT33" i="3"/>
  <c r="AT21" i="3" s="1"/>
  <c r="AS33" i="3"/>
  <c r="AS21" i="3" s="1"/>
  <c r="AR33" i="3"/>
  <c r="AR21" i="3" s="1"/>
  <c r="AQ33" i="3"/>
  <c r="AQ21" i="3" s="1"/>
  <c r="AP33" i="3"/>
  <c r="AP21" i="3" s="1"/>
  <c r="AO33" i="3"/>
  <c r="AO21" i="3" s="1"/>
  <c r="AN33" i="3"/>
  <c r="AN21" i="3" s="1"/>
  <c r="AM33" i="3"/>
  <c r="AM21" i="3" s="1"/>
  <c r="AL33" i="3"/>
  <c r="AL21" i="3" s="1"/>
  <c r="AK33" i="3"/>
  <c r="AK21" i="3" s="1"/>
  <c r="AJ33" i="3"/>
  <c r="AJ21" i="3" s="1"/>
  <c r="AI33" i="3"/>
  <c r="AI21" i="3" s="1"/>
  <c r="AH33" i="3"/>
  <c r="AH21" i="3" s="1"/>
  <c r="AG33" i="3"/>
  <c r="AG21" i="3" s="1"/>
  <c r="AF33" i="3"/>
  <c r="AF21" i="3" s="1"/>
  <c r="AE33" i="3"/>
  <c r="AE21" i="3" s="1"/>
  <c r="AD33" i="3"/>
  <c r="AD21" i="3" s="1"/>
  <c r="AC33" i="3"/>
  <c r="AC21" i="3" s="1"/>
  <c r="AB33" i="3"/>
  <c r="AB21" i="3" s="1"/>
  <c r="AA33" i="3"/>
  <c r="AA21" i="3" s="1"/>
  <c r="Z33" i="3"/>
  <c r="Z21" i="3" s="1"/>
  <c r="Y33" i="3"/>
  <c r="Y21" i="3" s="1"/>
  <c r="X33" i="3"/>
  <c r="X21" i="3" s="1"/>
  <c r="W33" i="3"/>
  <c r="W21" i="3" s="1"/>
  <c r="V33" i="3"/>
  <c r="V21" i="3" s="1"/>
  <c r="U33" i="3"/>
  <c r="U21" i="3" s="1"/>
  <c r="T33" i="3"/>
  <c r="T21" i="3" s="1"/>
  <c r="S33" i="3"/>
  <c r="S21" i="3" s="1"/>
  <c r="I9" i="3" s="1"/>
  <c r="R33" i="3"/>
  <c r="R21" i="3" s="1"/>
  <c r="Q33" i="3"/>
  <c r="Q21" i="3" s="1"/>
  <c r="P33" i="3"/>
  <c r="P21" i="3" s="1"/>
  <c r="O33" i="3"/>
  <c r="O21" i="3" s="1"/>
  <c r="N33" i="3"/>
  <c r="N21" i="3" s="1"/>
  <c r="M33" i="3"/>
  <c r="M21" i="3" s="1"/>
  <c r="L33" i="3"/>
  <c r="L21" i="3" s="1"/>
  <c r="K33" i="3"/>
  <c r="K21" i="3" s="1"/>
  <c r="J33" i="3"/>
  <c r="J21" i="3" s="1"/>
  <c r="I33" i="3"/>
  <c r="I21" i="3" s="1"/>
  <c r="H33" i="3"/>
  <c r="H21" i="3" s="1"/>
  <c r="K9" i="3" l="1"/>
  <c r="K15" i="3"/>
  <c r="E38" i="2"/>
  <c r="E28" i="10"/>
  <c r="D28" i="10"/>
  <c r="AW23" i="10"/>
  <c r="AW45" i="2" s="1"/>
  <c r="AX23" i="10"/>
  <c r="AX45" i="2" s="1"/>
  <c r="AY23" i="10"/>
  <c r="AY45" i="2" s="1"/>
  <c r="AV23" i="10"/>
  <c r="AV45" i="2" s="1"/>
  <c r="D44" i="2"/>
  <c r="F29" i="10"/>
  <c r="G29" i="10" s="1"/>
  <c r="H29" i="10" s="1"/>
  <c r="E39" i="2"/>
  <c r="E30" i="10"/>
  <c r="M9" i="3"/>
  <c r="AT23" i="10"/>
  <c r="AT45" i="2" s="1"/>
  <c r="AS23" i="10"/>
  <c r="AS45" i="2" s="1"/>
  <c r="AR23" i="10"/>
  <c r="AR45" i="2" s="1"/>
  <c r="AQ23" i="10"/>
  <c r="AQ45" i="2" s="1"/>
  <c r="AP23" i="10"/>
  <c r="AP45" i="2" s="1"/>
  <c r="AO23" i="10"/>
  <c r="AO45" i="2" s="1"/>
  <c r="AN23" i="10"/>
  <c r="AM23" i="10"/>
  <c r="AM45" i="2" s="1"/>
  <c r="AL23" i="10"/>
  <c r="AL45" i="2" s="1"/>
  <c r="AK23" i="10"/>
  <c r="AK45" i="2" s="1"/>
  <c r="AJ23" i="10"/>
  <c r="AJ45" i="2" s="1"/>
  <c r="AI23" i="10"/>
  <c r="AI45" i="2" s="1"/>
  <c r="AH23" i="10"/>
  <c r="AH45" i="2" s="1"/>
  <c r="AG23" i="10"/>
  <c r="AG45" i="2" s="1"/>
  <c r="AF23" i="10"/>
  <c r="AF45" i="2" s="1"/>
  <c r="AE23" i="10"/>
  <c r="AE45" i="2" s="1"/>
  <c r="AD23" i="10"/>
  <c r="AD45" i="2" s="1"/>
  <c r="AC23" i="10"/>
  <c r="AC45" i="2" s="1"/>
  <c r="AB23" i="10"/>
  <c r="AA23" i="10"/>
  <c r="AA45" i="2" s="1"/>
  <c r="Z23" i="10"/>
  <c r="Z45" i="2" s="1"/>
  <c r="Y23" i="10"/>
  <c r="Y45" i="2" s="1"/>
  <c r="X23" i="10"/>
  <c r="X45" i="2" s="1"/>
  <c r="W23" i="10"/>
  <c r="W45" i="2" s="1"/>
  <c r="V23" i="10"/>
  <c r="V45" i="2" s="1"/>
  <c r="U23" i="10"/>
  <c r="U45" i="2" s="1"/>
  <c r="T23" i="10"/>
  <c r="T45" i="2" s="1"/>
  <c r="S23" i="10"/>
  <c r="S45" i="2" s="1"/>
  <c r="R23" i="10"/>
  <c r="R45" i="2" s="1"/>
  <c r="Q23" i="10"/>
  <c r="Q45" i="2" s="1"/>
  <c r="P23" i="10"/>
  <c r="O23" i="10"/>
  <c r="O45" i="2" s="1"/>
  <c r="N23" i="10"/>
  <c r="N45" i="2" s="1"/>
  <c r="M23" i="10"/>
  <c r="M45" i="2" s="1"/>
  <c r="L23" i="10"/>
  <c r="L45" i="2" s="1"/>
  <c r="K23" i="10"/>
  <c r="K45" i="2" s="1"/>
  <c r="J23" i="10"/>
  <c r="J45" i="2" s="1"/>
  <c r="I23" i="10"/>
  <c r="I45" i="2" s="1"/>
  <c r="H23" i="10"/>
  <c r="H45" i="2" s="1"/>
  <c r="G23" i="10"/>
  <c r="G45" i="2" s="1"/>
  <c r="F23" i="10"/>
  <c r="E23" i="10"/>
  <c r="D23" i="10"/>
  <c r="AU23" i="10"/>
  <c r="AU45" i="2" s="1"/>
  <c r="K8" i="10"/>
  <c r="AW21" i="10"/>
  <c r="AV21" i="10"/>
  <c r="AU21" i="10"/>
  <c r="AT21" i="10"/>
  <c r="AS21" i="10"/>
  <c r="AR21" i="10"/>
  <c r="AQ21" i="10"/>
  <c r="AP21" i="10"/>
  <c r="AO21" i="10"/>
  <c r="AN21" i="10"/>
  <c r="AM21" i="10"/>
  <c r="AL21" i="10"/>
  <c r="AK21" i="10"/>
  <c r="AJ21" i="10"/>
  <c r="AJ44" i="2" s="1"/>
  <c r="AI21" i="10"/>
  <c r="AI44" i="2" s="1"/>
  <c r="AH21" i="10"/>
  <c r="AH44" i="2" s="1"/>
  <c r="AG21" i="10"/>
  <c r="AG44" i="2" s="1"/>
  <c r="AF21" i="10"/>
  <c r="AF44" i="2" s="1"/>
  <c r="AE21" i="10"/>
  <c r="AE44" i="2" s="1"/>
  <c r="AD21" i="10"/>
  <c r="AD44" i="2" s="1"/>
  <c r="AC21" i="10"/>
  <c r="AC44" i="2" s="1"/>
  <c r="AB21" i="10"/>
  <c r="AA21" i="10"/>
  <c r="AA44" i="2" s="1"/>
  <c r="Z21" i="10"/>
  <c r="Z44" i="2" s="1"/>
  <c r="Y21" i="10"/>
  <c r="Y44" i="2" s="1"/>
  <c r="X21" i="10"/>
  <c r="X44" i="2" s="1"/>
  <c r="AY21" i="10"/>
  <c r="V21" i="10"/>
  <c r="V44" i="2" s="1"/>
  <c r="U21" i="10"/>
  <c r="U44" i="2" s="1"/>
  <c r="T21" i="10"/>
  <c r="T44" i="2" s="1"/>
  <c r="S21" i="10"/>
  <c r="S44" i="2" s="1"/>
  <c r="R21" i="10"/>
  <c r="R44" i="2" s="1"/>
  <c r="Q21" i="10"/>
  <c r="Q44" i="2" s="1"/>
  <c r="P21" i="10"/>
  <c r="O21" i="10"/>
  <c r="O44" i="2" s="1"/>
  <c r="N21" i="10"/>
  <c r="N44" i="2" s="1"/>
  <c r="M21" i="10"/>
  <c r="M44" i="2" s="1"/>
  <c r="W21" i="10"/>
  <c r="W44" i="2" s="1"/>
  <c r="K21" i="10"/>
  <c r="K44" i="2" s="1"/>
  <c r="J21" i="10"/>
  <c r="J44" i="2" s="1"/>
  <c r="I21" i="10"/>
  <c r="I44" i="2" s="1"/>
  <c r="H21" i="10"/>
  <c r="H44" i="2" s="1"/>
  <c r="G21" i="10"/>
  <c r="G44" i="2" s="1"/>
  <c r="F21" i="10"/>
  <c r="F44" i="2" s="1"/>
  <c r="E21" i="10"/>
  <c r="AX21" i="10"/>
  <c r="K7" i="10"/>
  <c r="L21" i="10"/>
  <c r="G11" i="3"/>
  <c r="I13" i="3"/>
  <c r="G9" i="3"/>
  <c r="AZ19" i="4"/>
  <c r="G20" i="3"/>
  <c r="D34" i="2" s="1"/>
  <c r="G16" i="3"/>
  <c r="K13" i="3"/>
  <c r="T42" i="3"/>
  <c r="T22" i="3" s="1"/>
  <c r="G13" i="3"/>
  <c r="M15" i="3"/>
  <c r="K20" i="3"/>
  <c r="H34" i="2" s="1"/>
  <c r="J20" i="3"/>
  <c r="G34" i="2" s="1"/>
  <c r="M13" i="3"/>
  <c r="L20" i="3"/>
  <c r="I34" i="2" s="1"/>
  <c r="I20" i="3"/>
  <c r="F34" i="2" s="1"/>
  <c r="H20" i="3"/>
  <c r="E34" i="2" s="1"/>
  <c r="I16" i="3"/>
  <c r="O20" i="3"/>
  <c r="L34" i="2" s="1"/>
  <c r="N20" i="3"/>
  <c r="K34" i="2" s="1"/>
  <c r="I12" i="3"/>
  <c r="G12" i="3"/>
  <c r="G14" i="3"/>
  <c r="D9" i="4"/>
  <c r="E18" i="4"/>
  <c r="D10" i="4" s="1"/>
  <c r="Q18" i="4"/>
  <c r="E9" i="4"/>
  <c r="AO51" i="3"/>
  <c r="AO23" i="3" s="1"/>
  <c r="AM25" i="4"/>
  <c r="AM19" i="4" s="1"/>
  <c r="AN51" i="3"/>
  <c r="AN23" i="3" s="1"/>
  <c r="AL25" i="4"/>
  <c r="AL19" i="4" s="1"/>
  <c r="F27" i="10"/>
  <c r="AZ69" i="3"/>
  <c r="AZ24" i="3" s="1"/>
  <c r="AY69" i="3"/>
  <c r="AY24" i="3" s="1"/>
  <c r="AV69" i="3"/>
  <c r="AV24" i="3" s="1"/>
  <c r="AU69" i="3"/>
  <c r="AU24" i="3" s="1"/>
  <c r="AT69" i="3"/>
  <c r="AT24" i="3" s="1"/>
  <c r="AS69" i="3"/>
  <c r="AS24" i="3" s="1"/>
  <c r="AQ69" i="3"/>
  <c r="AQ24" i="3" s="1"/>
  <c r="AK69" i="3"/>
  <c r="AK24" i="3" s="1"/>
  <c r="AI69" i="3"/>
  <c r="AI24" i="3" s="1"/>
  <c r="AK76" i="3"/>
  <c r="AK25" i="3" s="1"/>
  <c r="AJ76" i="3"/>
  <c r="AJ25" i="3" s="1"/>
  <c r="AH90" i="3"/>
  <c r="AH27" i="3" s="1"/>
  <c r="S90" i="3"/>
  <c r="S27" i="3" s="1"/>
  <c r="T90" i="3"/>
  <c r="T27" i="3" s="1"/>
  <c r="U90" i="3"/>
  <c r="U27" i="3" s="1"/>
  <c r="V90" i="3"/>
  <c r="V27" i="3" s="1"/>
  <c r="W90" i="3"/>
  <c r="W27" i="3" s="1"/>
  <c r="X90" i="3"/>
  <c r="X27" i="3" s="1"/>
  <c r="Z90" i="3"/>
  <c r="Z27" i="3" s="1"/>
  <c r="AA90" i="3"/>
  <c r="AA27" i="3" s="1"/>
  <c r="AB90" i="3"/>
  <c r="AB27" i="3" s="1"/>
  <c r="AC90" i="3"/>
  <c r="AC27" i="3" s="1"/>
  <c r="AD90" i="3"/>
  <c r="AD27" i="3" s="1"/>
  <c r="AG17" i="4"/>
  <c r="BA105" i="3"/>
  <c r="BA29" i="3" s="1"/>
  <c r="AZ105" i="3"/>
  <c r="AZ29" i="3" s="1"/>
  <c r="AY105" i="3"/>
  <c r="AY29" i="3" s="1"/>
  <c r="AW105" i="3"/>
  <c r="AW29" i="3" s="1"/>
  <c r="AV105" i="3"/>
  <c r="AV29" i="3" s="1"/>
  <c r="AT105" i="3"/>
  <c r="AT29" i="3" s="1"/>
  <c r="AS105" i="3"/>
  <c r="AS29" i="3" s="1"/>
  <c r="AP51" i="3"/>
  <c r="AP23" i="3" s="1"/>
  <c r="AQ105" i="3"/>
  <c r="AQ29" i="3" s="1"/>
  <c r="AN105" i="3"/>
  <c r="AN29" i="3" s="1"/>
  <c r="AM51" i="3"/>
  <c r="AM23" i="3" s="1"/>
  <c r="AM105" i="3"/>
  <c r="AM29" i="3" s="1"/>
  <c r="AL51" i="3"/>
  <c r="AL23" i="3" s="1"/>
  <c r="AL105" i="3"/>
  <c r="AL29" i="3" s="1"/>
  <c r="AK51" i="3"/>
  <c r="AK23" i="3" s="1"/>
  <c r="AK105" i="3"/>
  <c r="AK29" i="3" s="1"/>
  <c r="AJ51" i="3"/>
  <c r="AJ23" i="3" s="1"/>
  <c r="AJ105" i="3"/>
  <c r="AJ29" i="3" s="1"/>
  <c r="AI51" i="3"/>
  <c r="AI23" i="3" s="1"/>
  <c r="AF17" i="4"/>
  <c r="AI105" i="3"/>
  <c r="AI29" i="3" s="1"/>
  <c r="AH51" i="3"/>
  <c r="AH23" i="3" s="1"/>
  <c r="AE17" i="4"/>
  <c r="AG51" i="3"/>
  <c r="AG23" i="3" s="1"/>
  <c r="AG105" i="3"/>
  <c r="AG29" i="3" s="1"/>
  <c r="AD17" i="4"/>
  <c r="AF51" i="3"/>
  <c r="AF23" i="3" s="1"/>
  <c r="AC17" i="4"/>
  <c r="AE51" i="3"/>
  <c r="AE23" i="3" s="1"/>
  <c r="AP105" i="3"/>
  <c r="AP29" i="3" s="1"/>
  <c r="AO105" i="3"/>
  <c r="AO29" i="3" s="1"/>
  <c r="P42" i="3"/>
  <c r="P22" i="3" s="1"/>
  <c r="F28" i="10" l="1"/>
  <c r="F46" i="2" s="1"/>
  <c r="F38" i="2"/>
  <c r="C21" i="1"/>
  <c r="H20" i="1"/>
  <c r="E47" i="2"/>
  <c r="AN45" i="2"/>
  <c r="H21" i="1"/>
  <c r="AB45" i="2"/>
  <c r="F21" i="1"/>
  <c r="P45" i="2"/>
  <c r="D21" i="1"/>
  <c r="E21" i="1" s="1"/>
  <c r="AB44" i="2"/>
  <c r="F20" i="1"/>
  <c r="P44" i="2"/>
  <c r="D20" i="1"/>
  <c r="E44" i="2"/>
  <c r="C20" i="1"/>
  <c r="D46" i="2"/>
  <c r="D16" i="10"/>
  <c r="F30" i="10"/>
  <c r="F39" i="2"/>
  <c r="E46" i="2"/>
  <c r="E16" i="10"/>
  <c r="F15" i="10"/>
  <c r="F45" i="2"/>
  <c r="E15" i="10"/>
  <c r="E45" i="2"/>
  <c r="D15" i="10"/>
  <c r="D45" i="2"/>
  <c r="I37" i="2"/>
  <c r="G37" i="2"/>
  <c r="E37" i="2"/>
  <c r="L37" i="2"/>
  <c r="J37" i="2"/>
  <c r="H37" i="2"/>
  <c r="F37" i="2"/>
  <c r="P37" i="2"/>
  <c r="AN37" i="2"/>
  <c r="AY37" i="2"/>
  <c r="AX37" i="2"/>
  <c r="AW37" i="2"/>
  <c r="AV37" i="2"/>
  <c r="AU37" i="2"/>
  <c r="AT37" i="2"/>
  <c r="AS37" i="2"/>
  <c r="AR37" i="2"/>
  <c r="AQ37" i="2"/>
  <c r="AP37" i="2"/>
  <c r="AO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O37" i="2"/>
  <c r="N37" i="2"/>
  <c r="M37" i="2"/>
  <c r="K37" i="2"/>
  <c r="AW15" i="10"/>
  <c r="AW44" i="2"/>
  <c r="AV15" i="10"/>
  <c r="AV44" i="2"/>
  <c r="AU15" i="10"/>
  <c r="AU44" i="2"/>
  <c r="AT15" i="10"/>
  <c r="AT44" i="2"/>
  <c r="AS15" i="10"/>
  <c r="AS44" i="2"/>
  <c r="AR15" i="10"/>
  <c r="AR44" i="2"/>
  <c r="AQ15" i="10"/>
  <c r="AQ44" i="2"/>
  <c r="AP15" i="10"/>
  <c r="AP44" i="2"/>
  <c r="AO15" i="10"/>
  <c r="AO44" i="2"/>
  <c r="AN15" i="10"/>
  <c r="AN44" i="2"/>
  <c r="AM15" i="10"/>
  <c r="AM44" i="2"/>
  <c r="AL15" i="10"/>
  <c r="AL44" i="2"/>
  <c r="AK15" i="10"/>
  <c r="AK44" i="2"/>
  <c r="AY15" i="10"/>
  <c r="AY44" i="2"/>
  <c r="AX15" i="10"/>
  <c r="AX44" i="2"/>
  <c r="AR36" i="2"/>
  <c r="AS36" i="2"/>
  <c r="W36" i="2"/>
  <c r="AW36" i="2"/>
  <c r="AY36" i="2"/>
  <c r="H36" i="2"/>
  <c r="E36" i="2"/>
  <c r="M36" i="2"/>
  <c r="O36" i="2"/>
  <c r="Q36" i="2"/>
  <c r="S36" i="2"/>
  <c r="AU36" i="2"/>
  <c r="U36" i="2"/>
  <c r="Z36" i="2"/>
  <c r="AB36" i="2"/>
  <c r="AE36" i="2"/>
  <c r="AH36" i="2"/>
  <c r="AL36" i="2"/>
  <c r="AN36" i="2"/>
  <c r="AQ36" i="2"/>
  <c r="AT36" i="2"/>
  <c r="AV36" i="2"/>
  <c r="AX36" i="2"/>
  <c r="AA36" i="2"/>
  <c r="F36" i="2"/>
  <c r="G36" i="2"/>
  <c r="I36" i="2"/>
  <c r="J36" i="2"/>
  <c r="K36" i="2"/>
  <c r="L36" i="2"/>
  <c r="N36" i="2"/>
  <c r="P36" i="2"/>
  <c r="R36" i="2"/>
  <c r="T36" i="2"/>
  <c r="V36" i="2"/>
  <c r="X36" i="2"/>
  <c r="AC36" i="2"/>
  <c r="Y36" i="2"/>
  <c r="AD36" i="2"/>
  <c r="AF36" i="2"/>
  <c r="AG36" i="2"/>
  <c r="AI36" i="2"/>
  <c r="AJ36" i="2"/>
  <c r="AK36" i="2"/>
  <c r="AM36" i="2"/>
  <c r="AO36" i="2"/>
  <c r="AP36" i="2"/>
  <c r="L15" i="10"/>
  <c r="L44" i="2"/>
  <c r="G30" i="10"/>
  <c r="G47" i="2" s="1"/>
  <c r="G39" i="2"/>
  <c r="H39" i="2"/>
  <c r="H30" i="10"/>
  <c r="H47" i="2" s="1"/>
  <c r="I14" i="3"/>
  <c r="D37" i="2"/>
  <c r="D36" i="2"/>
  <c r="AJ15" i="10"/>
  <c r="AI15" i="10"/>
  <c r="AH15" i="10"/>
  <c r="AG15" i="10"/>
  <c r="AF15" i="10"/>
  <c r="AE15" i="10"/>
  <c r="AD15" i="10"/>
  <c r="AC15" i="10"/>
  <c r="AB15" i="10"/>
  <c r="AA15" i="10"/>
  <c r="Z15" i="10"/>
  <c r="Y15" i="10"/>
  <c r="X15" i="10"/>
  <c r="V15" i="10"/>
  <c r="U15" i="10"/>
  <c r="T15" i="10"/>
  <c r="S15" i="10"/>
  <c r="R15" i="10"/>
  <c r="Q15" i="10"/>
  <c r="P15" i="10"/>
  <c r="O15" i="10"/>
  <c r="N15" i="10"/>
  <c r="M15" i="10"/>
  <c r="W15" i="10"/>
  <c r="K15" i="10"/>
  <c r="J15" i="10"/>
  <c r="I15" i="10"/>
  <c r="H15" i="10"/>
  <c r="G15" i="10"/>
  <c r="T20" i="3"/>
  <c r="Q34" i="2" s="1"/>
  <c r="U42" i="3"/>
  <c r="U22" i="3" s="1"/>
  <c r="U20" i="3" s="1"/>
  <c r="R34" i="2" s="1"/>
  <c r="BB51" i="3"/>
  <c r="BB23" i="3" s="1"/>
  <c r="BA51" i="3"/>
  <c r="BA23" i="3" s="1"/>
  <c r="AZ51" i="3"/>
  <c r="AZ23" i="3" s="1"/>
  <c r="AY51" i="3"/>
  <c r="AY23" i="3" s="1"/>
  <c r="AX51" i="3"/>
  <c r="AX23" i="3" s="1"/>
  <c r="AW51" i="3"/>
  <c r="AW23" i="3" s="1"/>
  <c r="AV51" i="3"/>
  <c r="AV23" i="3" s="1"/>
  <c r="AU51" i="3"/>
  <c r="AU23" i="3" s="1"/>
  <c r="AT51" i="3"/>
  <c r="AT23" i="3" s="1"/>
  <c r="AS51" i="3"/>
  <c r="AS23" i="3" s="1"/>
  <c r="AR51" i="3"/>
  <c r="AR23" i="3" s="1"/>
  <c r="AQ51" i="3"/>
  <c r="AQ23" i="3" s="1"/>
  <c r="M20" i="3"/>
  <c r="J34" i="2" s="1"/>
  <c r="G15" i="3"/>
  <c r="I15" i="3"/>
  <c r="S20" i="3"/>
  <c r="P34" i="2" s="1"/>
  <c r="E16" i="4"/>
  <c r="D35" i="2" s="1"/>
  <c r="D8" i="4"/>
  <c r="C29" i="1" s="1"/>
  <c r="E10" i="4"/>
  <c r="E8" i="4" s="1"/>
  <c r="D29" i="1" s="1"/>
  <c r="Q16" i="4"/>
  <c r="P35" i="2" s="1"/>
  <c r="F25" i="2" s="1"/>
  <c r="G27" i="10"/>
  <c r="I29" i="10"/>
  <c r="AL76" i="3"/>
  <c r="AL25" i="3" s="1"/>
  <c r="AE90" i="3"/>
  <c r="AE27" i="3" s="1"/>
  <c r="AF90" i="3"/>
  <c r="AF27" i="3" s="1"/>
  <c r="AG90" i="3"/>
  <c r="AG27" i="3" s="1"/>
  <c r="AJ90" i="3"/>
  <c r="AJ27" i="3" s="1"/>
  <c r="AL90" i="3"/>
  <c r="AL27" i="3" s="1"/>
  <c r="AI17" i="4"/>
  <c r="AG18" i="4"/>
  <c r="AG16" i="4" s="1"/>
  <c r="AF35" i="2" s="1"/>
  <c r="AH17" i="4"/>
  <c r="AX105" i="3"/>
  <c r="AX29" i="3" s="1"/>
  <c r="AU105" i="3"/>
  <c r="AU29" i="3" s="1"/>
  <c r="AR105" i="3"/>
  <c r="AR29" i="3" s="1"/>
  <c r="AF18" i="4"/>
  <c r="AF16" i="4" s="1"/>
  <c r="AE35" i="2" s="1"/>
  <c r="AE18" i="4"/>
  <c r="AE16" i="4" s="1"/>
  <c r="AD35" i="2" s="1"/>
  <c r="AD18" i="4"/>
  <c r="AD16" i="4" s="1"/>
  <c r="AC35" i="2" s="1"/>
  <c r="AC18" i="4"/>
  <c r="AC16" i="4" s="1"/>
  <c r="AB35" i="2" s="1"/>
  <c r="V42" i="3"/>
  <c r="V22" i="3" s="1"/>
  <c r="V20" i="3" s="1"/>
  <c r="S34" i="2" s="1"/>
  <c r="R42" i="3"/>
  <c r="R22" i="3" s="1"/>
  <c r="R20" i="3" s="1"/>
  <c r="O34" i="2" s="1"/>
  <c r="Q42" i="3"/>
  <c r="Q22" i="3" s="1"/>
  <c r="P20" i="3"/>
  <c r="M34" i="2" s="1"/>
  <c r="K16" i="3"/>
  <c r="BB69" i="3"/>
  <c r="BB24" i="3" s="1"/>
  <c r="BA69" i="3"/>
  <c r="BA24" i="3" s="1"/>
  <c r="AX69" i="3"/>
  <c r="AX24" i="3" s="1"/>
  <c r="AW69" i="3"/>
  <c r="AW24" i="3" s="1"/>
  <c r="AR69" i="3"/>
  <c r="AR24" i="3" s="1"/>
  <c r="AP69" i="3"/>
  <c r="AP24" i="3" s="1"/>
  <c r="AO69" i="3"/>
  <c r="AO24" i="3" s="1"/>
  <c r="AN69" i="3"/>
  <c r="AN24" i="3" s="1"/>
  <c r="AM69" i="3"/>
  <c r="AM24" i="3" s="1"/>
  <c r="AL69" i="3"/>
  <c r="AL24" i="3" s="1"/>
  <c r="AJ69" i="3"/>
  <c r="AJ24" i="3" s="1"/>
  <c r="AH69" i="3"/>
  <c r="AH24" i="3" s="1"/>
  <c r="AG69" i="3"/>
  <c r="AG24" i="3" s="1"/>
  <c r="AF69" i="3"/>
  <c r="AF24" i="3" s="1"/>
  <c r="AE69" i="3"/>
  <c r="AE24" i="3" s="1"/>
  <c r="AP90" i="3"/>
  <c r="AP27" i="3" s="1"/>
  <c r="AK90" i="3"/>
  <c r="AK27" i="3" s="1"/>
  <c r="AI90" i="3"/>
  <c r="AI27" i="3" s="1"/>
  <c r="AO90" i="3"/>
  <c r="AO27" i="3" s="1"/>
  <c r="AM90" i="3"/>
  <c r="AM27" i="3" s="1"/>
  <c r="AN90" i="3"/>
  <c r="AN27" i="3" s="1"/>
  <c r="D33" i="2" l="1"/>
  <c r="D19" i="2" s="1"/>
  <c r="D25" i="2"/>
  <c r="G38" i="2"/>
  <c r="G33" i="2" s="1"/>
  <c r="G19" i="2" s="1"/>
  <c r="G28" i="10"/>
  <c r="G16" i="10" s="1"/>
  <c r="G14" i="10" s="1"/>
  <c r="E43" i="2"/>
  <c r="E20" i="2" s="1"/>
  <c r="D42" i="1" s="1"/>
  <c r="D43" i="2"/>
  <c r="D20" i="2" s="1"/>
  <c r="E33" i="2"/>
  <c r="E19" i="2" s="1"/>
  <c r="F33" i="2"/>
  <c r="F19" i="2" s="1"/>
  <c r="I20" i="1"/>
  <c r="G20" i="1"/>
  <c r="I21" i="1"/>
  <c r="G21" i="1"/>
  <c r="E20" i="1"/>
  <c r="E14" i="10"/>
  <c r="G8" i="10"/>
  <c r="F27" i="2"/>
  <c r="Q25" i="2"/>
  <c r="U25" i="2"/>
  <c r="J27" i="2"/>
  <c r="S25" i="2"/>
  <c r="H27" i="2"/>
  <c r="H26" i="2"/>
  <c r="S24" i="2"/>
  <c r="U24" i="2"/>
  <c r="J26" i="2"/>
  <c r="Q24" i="2"/>
  <c r="F26" i="2"/>
  <c r="F8" i="10"/>
  <c r="F47" i="2"/>
  <c r="F43" i="2" s="1"/>
  <c r="F20" i="2" s="1"/>
  <c r="E42" i="1" s="1"/>
  <c r="F16" i="10"/>
  <c r="F14" i="10" s="1"/>
  <c r="I39" i="2"/>
  <c r="I30" i="10"/>
  <c r="D27" i="2"/>
  <c r="O25" i="2"/>
  <c r="D26" i="2"/>
  <c r="O24" i="2"/>
  <c r="K14" i="3"/>
  <c r="D14" i="10"/>
  <c r="D8" i="10"/>
  <c r="E8" i="10"/>
  <c r="M16" i="3"/>
  <c r="M11" i="3"/>
  <c r="E29" i="1"/>
  <c r="H27" i="10"/>
  <c r="J29" i="10"/>
  <c r="AR90" i="3"/>
  <c r="AR27" i="3" s="1"/>
  <c r="AM76" i="3"/>
  <c r="AM25" i="3" s="1"/>
  <c r="AO17" i="4"/>
  <c r="AJ17" i="4"/>
  <c r="AI18" i="4"/>
  <c r="AI16" i="4" s="1"/>
  <c r="AH35" i="2" s="1"/>
  <c r="AH18" i="4"/>
  <c r="AH16" i="4" s="1"/>
  <c r="AG35" i="2" s="1"/>
  <c r="W42" i="3"/>
  <c r="W22" i="3" s="1"/>
  <c r="K11" i="3"/>
  <c r="Q20" i="3"/>
  <c r="N34" i="2" s="1"/>
  <c r="D24" i="2" s="1"/>
  <c r="G10" i="3"/>
  <c r="G46" i="2" l="1"/>
  <c r="G43" i="2" s="1"/>
  <c r="G20" i="2" s="1"/>
  <c r="H38" i="2"/>
  <c r="H28" i="10"/>
  <c r="C42" i="1"/>
  <c r="D18" i="2"/>
  <c r="D41" i="1"/>
  <c r="D40" i="1" s="1"/>
  <c r="E18" i="2"/>
  <c r="F41" i="1"/>
  <c r="I47" i="2"/>
  <c r="J39" i="2"/>
  <c r="J30" i="10"/>
  <c r="J47" i="2" s="1"/>
  <c r="E41" i="1"/>
  <c r="E40" i="1" s="1"/>
  <c r="F18" i="2"/>
  <c r="G8" i="3"/>
  <c r="C41" i="1"/>
  <c r="I27" i="10"/>
  <c r="K29" i="10"/>
  <c r="AQ90" i="3"/>
  <c r="AQ27" i="3" s="1"/>
  <c r="AS90" i="3"/>
  <c r="AS27" i="3" s="1"/>
  <c r="AN76" i="3"/>
  <c r="AN25" i="3" s="1"/>
  <c r="AT90" i="3"/>
  <c r="AT27" i="3" s="1"/>
  <c r="AO18" i="4"/>
  <c r="AO16" i="4" s="1"/>
  <c r="AN35" i="2" s="1"/>
  <c r="AK17" i="4"/>
  <c r="AJ18" i="4"/>
  <c r="AJ16" i="4" s="1"/>
  <c r="AI35" i="2" s="1"/>
  <c r="X42" i="3"/>
  <c r="X22" i="3" s="1"/>
  <c r="X20" i="3" s="1"/>
  <c r="U34" i="2" s="1"/>
  <c r="W20" i="3"/>
  <c r="T34" i="2" s="1"/>
  <c r="AP17" i="4"/>
  <c r="H46" i="2" l="1"/>
  <c r="H43" i="2" s="1"/>
  <c r="H20" i="2" s="1"/>
  <c r="H16" i="10"/>
  <c r="H14" i="10" s="1"/>
  <c r="F42" i="1"/>
  <c r="F40" i="1" s="1"/>
  <c r="G18" i="2"/>
  <c r="H33" i="2"/>
  <c r="H19" i="2" s="1"/>
  <c r="G41" i="1" s="1"/>
  <c r="H9" i="3"/>
  <c r="C28" i="1"/>
  <c r="I38" i="2"/>
  <c r="I33" i="2" s="1"/>
  <c r="I19" i="2" s="1"/>
  <c r="H41" i="1" s="1"/>
  <c r="I28" i="10"/>
  <c r="I16" i="10" s="1"/>
  <c r="I14" i="10" s="1"/>
  <c r="C40" i="1"/>
  <c r="C39" i="1" s="1"/>
  <c r="D39" i="1" s="1"/>
  <c r="E39" i="1" s="1"/>
  <c r="K39" i="2"/>
  <c r="K30" i="10"/>
  <c r="H10" i="3"/>
  <c r="H11" i="3"/>
  <c r="H12" i="3"/>
  <c r="H13" i="3"/>
  <c r="H14" i="3"/>
  <c r="H15" i="3"/>
  <c r="H16" i="3"/>
  <c r="J27" i="10"/>
  <c r="L29" i="10"/>
  <c r="AO76" i="3"/>
  <c r="AO25" i="3" s="1"/>
  <c r="AU90" i="3"/>
  <c r="AU27" i="3" s="1"/>
  <c r="AQ17" i="4"/>
  <c r="AL17" i="4"/>
  <c r="AK18" i="4"/>
  <c r="AK16" i="4" s="1"/>
  <c r="AJ35" i="2" s="1"/>
  <c r="Y42" i="3"/>
  <c r="Y22" i="3" s="1"/>
  <c r="AP18" i="4"/>
  <c r="AP16" i="4" s="1"/>
  <c r="AO35" i="2" s="1"/>
  <c r="H18" i="2" l="1"/>
  <c r="G42" i="1"/>
  <c r="G40" i="1" s="1"/>
  <c r="I46" i="2"/>
  <c r="I43" i="2" s="1"/>
  <c r="I20" i="2" s="1"/>
  <c r="F39" i="1"/>
  <c r="J38" i="2"/>
  <c r="J28" i="10"/>
  <c r="K47" i="2"/>
  <c r="L39" i="2"/>
  <c r="L30" i="10"/>
  <c r="L47" i="2" s="1"/>
  <c r="K27" i="10"/>
  <c r="M29" i="10"/>
  <c r="AP76" i="3"/>
  <c r="AP25" i="3" s="1"/>
  <c r="K12" i="3" s="1"/>
  <c r="AV90" i="3"/>
  <c r="AV27" i="3" s="1"/>
  <c r="AQ18" i="4"/>
  <c r="AQ16" i="4" s="1"/>
  <c r="AP35" i="2" s="1"/>
  <c r="AN17" i="4"/>
  <c r="AM17" i="4"/>
  <c r="AL18" i="4"/>
  <c r="AL16" i="4" s="1"/>
  <c r="AK35" i="2" s="1"/>
  <c r="Z42" i="3"/>
  <c r="Z22" i="3" s="1"/>
  <c r="Z20" i="3" s="1"/>
  <c r="W34" i="2" s="1"/>
  <c r="Y20" i="3"/>
  <c r="V34" i="2" s="1"/>
  <c r="AR17" i="4"/>
  <c r="G39" i="1" l="1"/>
  <c r="I18" i="2"/>
  <c r="H42" i="1"/>
  <c r="H40" i="1" s="1"/>
  <c r="J33" i="2"/>
  <c r="J19" i="2" s="1"/>
  <c r="I41" i="1" s="1"/>
  <c r="J46" i="2"/>
  <c r="J43" i="2" s="1"/>
  <c r="J20" i="2" s="1"/>
  <c r="J16" i="10"/>
  <c r="J14" i="10" s="1"/>
  <c r="K38" i="2"/>
  <c r="K33" i="2" s="1"/>
  <c r="K19" i="2" s="1"/>
  <c r="J41" i="1" s="1"/>
  <c r="K28" i="10"/>
  <c r="K16" i="10" s="1"/>
  <c r="K14" i="10" s="1"/>
  <c r="M39" i="2"/>
  <c r="M30" i="10"/>
  <c r="M47" i="2" s="1"/>
  <c r="F9" i="4"/>
  <c r="L27" i="10"/>
  <c r="N29" i="10"/>
  <c r="AQ76" i="3"/>
  <c r="AQ25" i="3" s="1"/>
  <c r="AW90" i="3"/>
  <c r="AW27" i="3" s="1"/>
  <c r="AS17" i="4"/>
  <c r="AN18" i="4"/>
  <c r="AM18" i="4"/>
  <c r="AM16" i="4" s="1"/>
  <c r="AL35" i="2" s="1"/>
  <c r="AA42" i="3"/>
  <c r="AA22" i="3" s="1"/>
  <c r="AR18" i="4"/>
  <c r="AR16" i="4" s="1"/>
  <c r="AQ35" i="2" s="1"/>
  <c r="H39" i="1" l="1"/>
  <c r="J18" i="2"/>
  <c r="I42" i="1"/>
  <c r="I40" i="1" s="1"/>
  <c r="K46" i="2"/>
  <c r="K43" i="2" s="1"/>
  <c r="K20" i="2" s="1"/>
  <c r="L38" i="2"/>
  <c r="L33" i="2" s="1"/>
  <c r="L19" i="2" s="1"/>
  <c r="K41" i="1" s="1"/>
  <c r="L28" i="10"/>
  <c r="N39" i="2"/>
  <c r="N30" i="10"/>
  <c r="N47" i="2" s="1"/>
  <c r="M27" i="10"/>
  <c r="O29" i="10"/>
  <c r="AR76" i="3"/>
  <c r="AR25" i="3" s="1"/>
  <c r="AX90" i="3"/>
  <c r="AX27" i="3" s="1"/>
  <c r="AS18" i="4"/>
  <c r="AS16" i="4" s="1"/>
  <c r="AR35" i="2" s="1"/>
  <c r="AB42" i="3"/>
  <c r="AB22" i="3" s="1"/>
  <c r="AB20" i="3" s="1"/>
  <c r="Y34" i="2" s="1"/>
  <c r="AA20" i="3"/>
  <c r="X34" i="2" s="1"/>
  <c r="AT17" i="4"/>
  <c r="F10" i="4"/>
  <c r="F8" i="4" s="1"/>
  <c r="F29" i="1" s="1"/>
  <c r="G29" i="1" s="1"/>
  <c r="AN16" i="4"/>
  <c r="AM35" i="2" s="1"/>
  <c r="H25" i="2" s="1"/>
  <c r="I39" i="1" l="1"/>
  <c r="J42" i="1"/>
  <c r="J40" i="1" s="1"/>
  <c r="J39" i="1" s="1"/>
  <c r="K18" i="2"/>
  <c r="L46" i="2"/>
  <c r="L43" i="2" s="1"/>
  <c r="L20" i="2" s="1"/>
  <c r="L16" i="10"/>
  <c r="L14" i="10" s="1"/>
  <c r="M38" i="2"/>
  <c r="M33" i="2" s="1"/>
  <c r="M19" i="2" s="1"/>
  <c r="L41" i="1" s="1"/>
  <c r="M28" i="10"/>
  <c r="O39" i="2"/>
  <c r="O30" i="10"/>
  <c r="N27" i="10"/>
  <c r="P29" i="10"/>
  <c r="AS76" i="3"/>
  <c r="AS25" i="3" s="1"/>
  <c r="AY90" i="3"/>
  <c r="AY27" i="3" s="1"/>
  <c r="AU17" i="4"/>
  <c r="AC42" i="3"/>
  <c r="AC22" i="3" s="1"/>
  <c r="AC20" i="3" s="1"/>
  <c r="Z34" i="2" s="1"/>
  <c r="AT18" i="4"/>
  <c r="AT16" i="4" s="1"/>
  <c r="AS35" i="2" s="1"/>
  <c r="L18" i="2" l="1"/>
  <c r="K42" i="1"/>
  <c r="K40" i="1" s="1"/>
  <c r="K39" i="1" s="1"/>
  <c r="M46" i="2"/>
  <c r="M43" i="2" s="1"/>
  <c r="M20" i="2" s="1"/>
  <c r="M16" i="10"/>
  <c r="M14" i="10" s="1"/>
  <c r="N38" i="2"/>
  <c r="N33" i="2" s="1"/>
  <c r="N19" i="2" s="1"/>
  <c r="N28" i="10"/>
  <c r="O47" i="2"/>
  <c r="C23" i="1"/>
  <c r="O27" i="2"/>
  <c r="D29" i="2"/>
  <c r="P39" i="2"/>
  <c r="P30" i="10"/>
  <c r="O27" i="10"/>
  <c r="Q29" i="10"/>
  <c r="AT76" i="3"/>
  <c r="AT25" i="3" s="1"/>
  <c r="AZ90" i="3"/>
  <c r="AZ27" i="3" s="1"/>
  <c r="AU18" i="4"/>
  <c r="AU16" i="4" s="1"/>
  <c r="AT35" i="2" s="1"/>
  <c r="AD42" i="3"/>
  <c r="AD22" i="3" s="1"/>
  <c r="AV17" i="4"/>
  <c r="N46" i="2" l="1"/>
  <c r="N43" i="2" s="1"/>
  <c r="N20" i="2" s="1"/>
  <c r="N16" i="10"/>
  <c r="N14" i="10" s="1"/>
  <c r="M18" i="2"/>
  <c r="L42" i="1"/>
  <c r="L40" i="1" s="1"/>
  <c r="L39" i="1" s="1"/>
  <c r="M41" i="1"/>
  <c r="O38" i="2"/>
  <c r="O28" i="10"/>
  <c r="P47" i="2"/>
  <c r="Q39" i="2"/>
  <c r="Q30" i="10"/>
  <c r="Q47" i="2" s="1"/>
  <c r="P27" i="10"/>
  <c r="R29" i="10"/>
  <c r="AU76" i="3"/>
  <c r="AU25" i="3" s="1"/>
  <c r="BA90" i="3"/>
  <c r="BA27" i="3" s="1"/>
  <c r="AE42" i="3"/>
  <c r="AE22" i="3" s="1"/>
  <c r="I10" i="3"/>
  <c r="AD20" i="3"/>
  <c r="AA34" i="2" s="1"/>
  <c r="F24" i="2" s="1"/>
  <c r="AV18" i="4"/>
  <c r="AV16" i="4" s="1"/>
  <c r="AU35" i="2" s="1"/>
  <c r="AW17" i="4"/>
  <c r="M42" i="1" l="1"/>
  <c r="M40" i="1" s="1"/>
  <c r="M39" i="1" s="1"/>
  <c r="N18" i="2"/>
  <c r="O33" i="2"/>
  <c r="O19" i="2" s="1"/>
  <c r="O26" i="2"/>
  <c r="D28" i="2"/>
  <c r="C22" i="1"/>
  <c r="O46" i="2"/>
  <c r="O43" i="2" s="1"/>
  <c r="O20" i="2" s="1"/>
  <c r="P38" i="2"/>
  <c r="P28" i="10"/>
  <c r="P16" i="10" s="1"/>
  <c r="P14" i="10" s="1"/>
  <c r="R39" i="2"/>
  <c r="R30" i="10"/>
  <c r="O16" i="10"/>
  <c r="Q27" i="10"/>
  <c r="S29" i="10"/>
  <c r="AV76" i="3"/>
  <c r="AV25" i="3" s="1"/>
  <c r="BB90" i="3"/>
  <c r="BB27" i="3" s="1"/>
  <c r="M14" i="3" s="1"/>
  <c r="AF42" i="3"/>
  <c r="AF22" i="3" s="1"/>
  <c r="AF20" i="3" s="1"/>
  <c r="AC34" i="2" s="1"/>
  <c r="AE20" i="3"/>
  <c r="AB34" i="2" s="1"/>
  <c r="I8" i="3"/>
  <c r="AW18" i="4"/>
  <c r="AW16" i="4" s="1"/>
  <c r="AV35" i="2" s="1"/>
  <c r="AX17" i="4"/>
  <c r="O23" i="2" l="1"/>
  <c r="P26" i="2" s="1"/>
  <c r="D23" i="2"/>
  <c r="E28" i="2" s="1"/>
  <c r="C9" i="2"/>
  <c r="N41" i="1"/>
  <c r="O18" i="2"/>
  <c r="C8" i="2" s="1"/>
  <c r="C10" i="2"/>
  <c r="C27" i="1" s="1"/>
  <c r="N42" i="1"/>
  <c r="P33" i="2"/>
  <c r="P19" i="2" s="1"/>
  <c r="C49" i="1" s="1"/>
  <c r="P46" i="2"/>
  <c r="P43" i="2" s="1"/>
  <c r="P20" i="2" s="1"/>
  <c r="Q38" i="2"/>
  <c r="Q33" i="2" s="1"/>
  <c r="Q19" i="2" s="1"/>
  <c r="D49" i="1" s="1"/>
  <c r="Q28" i="10"/>
  <c r="Q16" i="10" s="1"/>
  <c r="Q14" i="10" s="1"/>
  <c r="J9" i="3"/>
  <c r="D28" i="1"/>
  <c r="R47" i="2"/>
  <c r="S39" i="2"/>
  <c r="S30" i="10"/>
  <c r="S47" i="2" s="1"/>
  <c r="D9" i="10"/>
  <c r="D7" i="10" s="1"/>
  <c r="O14" i="10"/>
  <c r="R27" i="10"/>
  <c r="T29" i="10"/>
  <c r="AW76" i="3"/>
  <c r="AW25" i="3" s="1"/>
  <c r="AG42" i="3"/>
  <c r="AG22" i="3" s="1"/>
  <c r="J10" i="3"/>
  <c r="J11" i="3"/>
  <c r="J12" i="3"/>
  <c r="J13" i="3"/>
  <c r="J14" i="3"/>
  <c r="J15" i="3"/>
  <c r="J16" i="3"/>
  <c r="AX18" i="4"/>
  <c r="AX16" i="4" s="1"/>
  <c r="AW35" i="2" s="1"/>
  <c r="AY17" i="4"/>
  <c r="N40" i="1" l="1"/>
  <c r="P25" i="2"/>
  <c r="P24" i="2"/>
  <c r="C30" i="1"/>
  <c r="C31" i="1" s="1"/>
  <c r="P27" i="2"/>
  <c r="E24" i="2"/>
  <c r="E25" i="2"/>
  <c r="E27" i="2"/>
  <c r="E26" i="2"/>
  <c r="E29" i="2"/>
  <c r="C35" i="1"/>
  <c r="C50" i="1"/>
  <c r="C48" i="1" s="1"/>
  <c r="P18" i="2"/>
  <c r="Q46" i="2"/>
  <c r="Q43" i="2" s="1"/>
  <c r="Q20" i="2" s="1"/>
  <c r="R38" i="2"/>
  <c r="R28" i="10"/>
  <c r="R16" i="10" s="1"/>
  <c r="R14" i="10" s="1"/>
  <c r="T39" i="2"/>
  <c r="T30" i="10"/>
  <c r="S27" i="10"/>
  <c r="U29" i="10"/>
  <c r="AX76" i="3"/>
  <c r="AX25" i="3" s="1"/>
  <c r="AZ17" i="4"/>
  <c r="AG20" i="3"/>
  <c r="AD34" i="2" s="1"/>
  <c r="AH42" i="3"/>
  <c r="AH22" i="3" s="1"/>
  <c r="E28" i="1"/>
  <c r="AY18" i="4"/>
  <c r="AY16" i="4" s="1"/>
  <c r="AX35" i="2" s="1"/>
  <c r="C32" i="1" l="1"/>
  <c r="D50" i="1"/>
  <c r="D48" i="1" s="1"/>
  <c r="Q18" i="2"/>
  <c r="R33" i="2"/>
  <c r="R19" i="2" s="1"/>
  <c r="E49" i="1" s="1"/>
  <c r="R46" i="2"/>
  <c r="R43" i="2" s="1"/>
  <c r="R20" i="2" s="1"/>
  <c r="S38" i="2"/>
  <c r="S33" i="2" s="1"/>
  <c r="S19" i="2" s="1"/>
  <c r="F49" i="1" s="1"/>
  <c r="S28" i="10"/>
  <c r="T47" i="2"/>
  <c r="U39" i="2"/>
  <c r="U30" i="10"/>
  <c r="T27" i="10"/>
  <c r="V29" i="10"/>
  <c r="AY76" i="3"/>
  <c r="AY25" i="3" s="1"/>
  <c r="AZ18" i="4"/>
  <c r="G9" i="4"/>
  <c r="AI42" i="3"/>
  <c r="AI22" i="3" s="1"/>
  <c r="AI20" i="3" s="1"/>
  <c r="AF34" i="2" s="1"/>
  <c r="AH20" i="3"/>
  <c r="AE34" i="2" s="1"/>
  <c r="S46" i="2" l="1"/>
  <c r="S43" i="2" s="1"/>
  <c r="S20" i="2" s="1"/>
  <c r="S16" i="10"/>
  <c r="S14" i="10" s="1"/>
  <c r="R18" i="2"/>
  <c r="E50" i="1"/>
  <c r="E48" i="1" s="1"/>
  <c r="N39" i="1"/>
  <c r="C47" i="1" s="1"/>
  <c r="D47" i="1" s="1"/>
  <c r="C33" i="1"/>
  <c r="T38" i="2"/>
  <c r="T28" i="10"/>
  <c r="T16" i="10" s="1"/>
  <c r="T14" i="10" s="1"/>
  <c r="U47" i="2"/>
  <c r="V39" i="2"/>
  <c r="V30" i="10"/>
  <c r="V47" i="2" s="1"/>
  <c r="U27" i="10"/>
  <c r="W29" i="10"/>
  <c r="AZ76" i="3"/>
  <c r="AZ25" i="3" s="1"/>
  <c r="AJ42" i="3"/>
  <c r="AJ22" i="3" s="1"/>
  <c r="G10" i="4"/>
  <c r="G8" i="4" s="1"/>
  <c r="H29" i="1" s="1"/>
  <c r="I29" i="1" s="1"/>
  <c r="AZ16" i="4"/>
  <c r="AY35" i="2" s="1"/>
  <c r="J25" i="2" s="1"/>
  <c r="E47" i="1" l="1"/>
  <c r="F50" i="1"/>
  <c r="F48" i="1" s="1"/>
  <c r="S18" i="2"/>
  <c r="T33" i="2"/>
  <c r="T19" i="2" s="1"/>
  <c r="G49" i="1" s="1"/>
  <c r="T46" i="2"/>
  <c r="T43" i="2" s="1"/>
  <c r="T20" i="2" s="1"/>
  <c r="U38" i="2"/>
  <c r="U33" i="2" s="1"/>
  <c r="U19" i="2" s="1"/>
  <c r="U28" i="10"/>
  <c r="W39" i="2"/>
  <c r="W30" i="10"/>
  <c r="W47" i="2" s="1"/>
  <c r="V27" i="10"/>
  <c r="X29" i="10"/>
  <c r="BA76" i="3"/>
  <c r="BA25" i="3" s="1"/>
  <c r="AJ20" i="3"/>
  <c r="AG34" i="2" s="1"/>
  <c r="AK42" i="3"/>
  <c r="AK22" i="3" s="1"/>
  <c r="AK20" i="3" s="1"/>
  <c r="AH34" i="2" s="1"/>
  <c r="F47" i="1" l="1"/>
  <c r="U46" i="2"/>
  <c r="U43" i="2" s="1"/>
  <c r="U20" i="2" s="1"/>
  <c r="U16" i="10"/>
  <c r="U14" i="10" s="1"/>
  <c r="H49" i="1"/>
  <c r="G50" i="1"/>
  <c r="G48" i="1" s="1"/>
  <c r="T18" i="2"/>
  <c r="V38" i="2"/>
  <c r="V28" i="10"/>
  <c r="X39" i="2"/>
  <c r="X30" i="10"/>
  <c r="X47" i="2" s="1"/>
  <c r="W27" i="10"/>
  <c r="Y29" i="10"/>
  <c r="M12" i="3"/>
  <c r="AL42" i="3"/>
  <c r="AL22" i="3" s="1"/>
  <c r="AL20" i="3" s="1"/>
  <c r="AI34" i="2" s="1"/>
  <c r="G47" i="1" l="1"/>
  <c r="H50" i="1"/>
  <c r="H48" i="1" s="1"/>
  <c r="U18" i="2"/>
  <c r="V33" i="2"/>
  <c r="V19" i="2" s="1"/>
  <c r="I49" i="1" s="1"/>
  <c r="V46" i="2"/>
  <c r="V43" i="2" s="1"/>
  <c r="V20" i="2" s="1"/>
  <c r="V16" i="10"/>
  <c r="V14" i="10" s="1"/>
  <c r="W38" i="2"/>
  <c r="W33" i="2" s="1"/>
  <c r="W19" i="2" s="1"/>
  <c r="J49" i="1" s="1"/>
  <c r="W28" i="10"/>
  <c r="Y39" i="2"/>
  <c r="Y30" i="10"/>
  <c r="Y47" i="2" s="1"/>
  <c r="X27" i="10"/>
  <c r="Z29" i="10"/>
  <c r="AM42" i="3"/>
  <c r="AM22" i="3" s="1"/>
  <c r="AM20" i="3" s="1"/>
  <c r="AJ34" i="2" s="1"/>
  <c r="H47" i="1" l="1"/>
  <c r="W46" i="2"/>
  <c r="W43" i="2" s="1"/>
  <c r="W20" i="2" s="1"/>
  <c r="W16" i="10"/>
  <c r="W14" i="10" s="1"/>
  <c r="V18" i="2"/>
  <c r="I50" i="1"/>
  <c r="I48" i="1" s="1"/>
  <c r="X38" i="2"/>
  <c r="X33" i="2" s="1"/>
  <c r="X19" i="2" s="1"/>
  <c r="K49" i="1" s="1"/>
  <c r="X28" i="10"/>
  <c r="Z39" i="2"/>
  <c r="Z30" i="10"/>
  <c r="Z47" i="2" s="1"/>
  <c r="Y27" i="10"/>
  <c r="AA29" i="10"/>
  <c r="AN42" i="3"/>
  <c r="AN22" i="3" s="1"/>
  <c r="AN20" i="3" s="1"/>
  <c r="AK34" i="2" s="1"/>
  <c r="I47" i="1" l="1"/>
  <c r="J50" i="1"/>
  <c r="J48" i="1" s="1"/>
  <c r="W18" i="2"/>
  <c r="X46" i="2"/>
  <c r="X43" i="2" s="1"/>
  <c r="X20" i="2" s="1"/>
  <c r="X16" i="10"/>
  <c r="X14" i="10" s="1"/>
  <c r="Y38" i="2"/>
  <c r="Y33" i="2" s="1"/>
  <c r="Y19" i="2" s="1"/>
  <c r="L49" i="1" s="1"/>
  <c r="Y28" i="10"/>
  <c r="AA39" i="2"/>
  <c r="AA30" i="10"/>
  <c r="Z27" i="10"/>
  <c r="AB29" i="10"/>
  <c r="AO42" i="3"/>
  <c r="AO22" i="3" s="1"/>
  <c r="AO20" i="3" s="1"/>
  <c r="AL34" i="2" s="1"/>
  <c r="J47" i="1" l="1"/>
  <c r="Y46" i="2"/>
  <c r="Y43" i="2" s="1"/>
  <c r="Y20" i="2" s="1"/>
  <c r="Y16" i="10"/>
  <c r="Y14" i="10" s="1"/>
  <c r="X18" i="2"/>
  <c r="K50" i="1"/>
  <c r="K48" i="1" s="1"/>
  <c r="Z38" i="2"/>
  <c r="Z33" i="2" s="1"/>
  <c r="Z19" i="2" s="1"/>
  <c r="M49" i="1" s="1"/>
  <c r="Z28" i="10"/>
  <c r="AA47" i="2"/>
  <c r="D23" i="1"/>
  <c r="E23" i="1" s="1"/>
  <c r="F29" i="2"/>
  <c r="Q27" i="2"/>
  <c r="AB39" i="2"/>
  <c r="AB30" i="10"/>
  <c r="AA27" i="10"/>
  <c r="AC29" i="10"/>
  <c r="AP42" i="3"/>
  <c r="AP22" i="3" s="1"/>
  <c r="K47" i="1" l="1"/>
  <c r="L50" i="1"/>
  <c r="L48" i="1" s="1"/>
  <c r="Y18" i="2"/>
  <c r="Z46" i="2"/>
  <c r="Z43" i="2" s="1"/>
  <c r="Z20" i="2" s="1"/>
  <c r="Z16" i="10"/>
  <c r="Z14" i="10" s="1"/>
  <c r="AA38" i="2"/>
  <c r="AA28" i="10"/>
  <c r="AB47" i="2"/>
  <c r="AC39" i="2"/>
  <c r="AC30" i="10"/>
  <c r="AB27" i="10"/>
  <c r="AD29" i="10"/>
  <c r="K10" i="3"/>
  <c r="AP20" i="3"/>
  <c r="AM34" i="2" s="1"/>
  <c r="H24" i="2" s="1"/>
  <c r="AQ42" i="3"/>
  <c r="AQ22" i="3" s="1"/>
  <c r="L47" i="1" l="1"/>
  <c r="Z18" i="2"/>
  <c r="M50" i="1"/>
  <c r="M48" i="1" s="1"/>
  <c r="AA33" i="2"/>
  <c r="AA19" i="2" s="1"/>
  <c r="Q26" i="2"/>
  <c r="F28" i="2"/>
  <c r="D22" i="1"/>
  <c r="E22" i="1" s="1"/>
  <c r="AA46" i="2"/>
  <c r="AA43" i="2" s="1"/>
  <c r="AA20" i="2" s="1"/>
  <c r="AB38" i="2"/>
  <c r="AB28" i="10"/>
  <c r="AB16" i="10" s="1"/>
  <c r="AB14" i="10" s="1"/>
  <c r="AC47" i="2"/>
  <c r="AD39" i="2"/>
  <c r="AD30" i="10"/>
  <c r="AA16" i="10"/>
  <c r="AC27" i="10"/>
  <c r="AE29" i="10"/>
  <c r="K8" i="3"/>
  <c r="F28" i="1" s="1"/>
  <c r="AQ20" i="3"/>
  <c r="AN34" i="2" s="1"/>
  <c r="AR42" i="3"/>
  <c r="AR22" i="3" s="1"/>
  <c r="M47" i="1" l="1"/>
  <c r="N49" i="1"/>
  <c r="D9" i="2"/>
  <c r="N50" i="1"/>
  <c r="AA18" i="2"/>
  <c r="D8" i="2" s="1"/>
  <c r="D10" i="2"/>
  <c r="D27" i="1" s="1"/>
  <c r="AB33" i="2"/>
  <c r="AB19" i="2" s="1"/>
  <c r="C57" i="1" s="1"/>
  <c r="AB46" i="2"/>
  <c r="AB43" i="2" s="1"/>
  <c r="AB20" i="2" s="1"/>
  <c r="Q23" i="2"/>
  <c r="R26" i="2" s="1"/>
  <c r="F23" i="2"/>
  <c r="G28" i="2" s="1"/>
  <c r="AC38" i="2"/>
  <c r="AC33" i="2" s="1"/>
  <c r="AC19" i="2" s="1"/>
  <c r="D57" i="1" s="1"/>
  <c r="AC28" i="10"/>
  <c r="AD47" i="2"/>
  <c r="AE39" i="2"/>
  <c r="AE30" i="10"/>
  <c r="E9" i="10"/>
  <c r="E7" i="10" s="1"/>
  <c r="AA14" i="10"/>
  <c r="L10" i="3"/>
  <c r="L9" i="3"/>
  <c r="AD27" i="10"/>
  <c r="AF29" i="10"/>
  <c r="L12" i="3"/>
  <c r="L11" i="3"/>
  <c r="L16" i="3"/>
  <c r="L13" i="3"/>
  <c r="L14" i="3"/>
  <c r="L15" i="3"/>
  <c r="AS42" i="3"/>
  <c r="AS22" i="3" s="1"/>
  <c r="AS20" i="3" s="1"/>
  <c r="AP34" i="2" s="1"/>
  <c r="AR20" i="3"/>
  <c r="AO34" i="2" s="1"/>
  <c r="N48" i="1" l="1"/>
  <c r="AC46" i="2"/>
  <c r="AC43" i="2" s="1"/>
  <c r="AC20" i="2" s="1"/>
  <c r="AC16" i="10"/>
  <c r="AC14" i="10" s="1"/>
  <c r="D35" i="1"/>
  <c r="E27" i="1"/>
  <c r="AB18" i="2"/>
  <c r="C58" i="1"/>
  <c r="C56" i="1" s="1"/>
  <c r="R24" i="2"/>
  <c r="R25" i="2"/>
  <c r="D30" i="1"/>
  <c r="D31" i="1" s="1"/>
  <c r="R27" i="2"/>
  <c r="G24" i="2"/>
  <c r="G27" i="2"/>
  <c r="G25" i="2"/>
  <c r="G26" i="2"/>
  <c r="G29" i="2"/>
  <c r="AD38" i="2"/>
  <c r="AD28" i="10"/>
  <c r="AD16" i="10" s="1"/>
  <c r="AD14" i="10" s="1"/>
  <c r="AE47" i="2"/>
  <c r="AF39" i="2"/>
  <c r="AF30" i="10"/>
  <c r="AF47" i="2" s="1"/>
  <c r="AE27" i="10"/>
  <c r="AG29" i="10"/>
  <c r="G28" i="1"/>
  <c r="AT42" i="3"/>
  <c r="AT22" i="3" s="1"/>
  <c r="D58" i="1" l="1"/>
  <c r="D56" i="1" s="1"/>
  <c r="AC18" i="2"/>
  <c r="E31" i="1"/>
  <c r="D32" i="1"/>
  <c r="AD33" i="2"/>
  <c r="AD19" i="2" s="1"/>
  <c r="E57" i="1" s="1"/>
  <c r="AD46" i="2"/>
  <c r="AD43" i="2" s="1"/>
  <c r="AD20" i="2" s="1"/>
  <c r="AE38" i="2"/>
  <c r="AE28" i="10"/>
  <c r="AE16" i="10" s="1"/>
  <c r="AE14" i="10" s="1"/>
  <c r="AG39" i="2"/>
  <c r="AG30" i="10"/>
  <c r="AG47" i="2" s="1"/>
  <c r="AF27" i="10"/>
  <c r="AH29" i="10"/>
  <c r="AT20" i="3"/>
  <c r="AQ34" i="2" s="1"/>
  <c r="AU42" i="3"/>
  <c r="AU22" i="3" s="1"/>
  <c r="AU20" i="3" s="1"/>
  <c r="AR34" i="2" s="1"/>
  <c r="D33" i="1" l="1"/>
  <c r="N47" i="1"/>
  <c r="C55" i="1" s="1"/>
  <c r="D55" i="1" s="1"/>
  <c r="AD18" i="2"/>
  <c r="E58" i="1"/>
  <c r="E56" i="1" s="1"/>
  <c r="AE33" i="2"/>
  <c r="AE19" i="2" s="1"/>
  <c r="F57" i="1" s="1"/>
  <c r="AE46" i="2"/>
  <c r="AE43" i="2" s="1"/>
  <c r="AE20" i="2" s="1"/>
  <c r="AF38" i="2"/>
  <c r="AF28" i="10"/>
  <c r="AF16" i="10" s="1"/>
  <c r="AF14" i="10" s="1"/>
  <c r="AH39" i="2"/>
  <c r="AH30" i="10"/>
  <c r="AH47" i="2" s="1"/>
  <c r="AG27" i="10"/>
  <c r="AI29" i="10"/>
  <c r="AV42" i="3"/>
  <c r="AV22" i="3" s="1"/>
  <c r="AE18" i="2" l="1"/>
  <c r="F58" i="1"/>
  <c r="F56" i="1" s="1"/>
  <c r="E55" i="1"/>
  <c r="AF33" i="2"/>
  <c r="AF19" i="2" s="1"/>
  <c r="G57" i="1" s="1"/>
  <c r="AF46" i="2"/>
  <c r="AF43" i="2" s="1"/>
  <c r="AF20" i="2" s="1"/>
  <c r="AG38" i="2"/>
  <c r="AG28" i="10"/>
  <c r="AI39" i="2"/>
  <c r="AI30" i="10"/>
  <c r="AI47" i="2" s="1"/>
  <c r="AH27" i="10"/>
  <c r="AJ29" i="10"/>
  <c r="AV20" i="3"/>
  <c r="AS34" i="2" s="1"/>
  <c r="AW42" i="3"/>
  <c r="AW22" i="3" s="1"/>
  <c r="AW20" i="3" s="1"/>
  <c r="AT34" i="2" s="1"/>
  <c r="G58" i="1" l="1"/>
  <c r="G56" i="1" s="1"/>
  <c r="AF18" i="2"/>
  <c r="F55" i="1"/>
  <c r="AG33" i="2"/>
  <c r="AG19" i="2" s="1"/>
  <c r="H57" i="1" s="1"/>
  <c r="AG46" i="2"/>
  <c r="AG43" i="2" s="1"/>
  <c r="AG20" i="2" s="1"/>
  <c r="AG16" i="10"/>
  <c r="AG14" i="10" s="1"/>
  <c r="AH38" i="2"/>
  <c r="AH33" i="2" s="1"/>
  <c r="AH19" i="2" s="1"/>
  <c r="I57" i="1" s="1"/>
  <c r="AH28" i="10"/>
  <c r="AJ39" i="2"/>
  <c r="AJ30" i="10"/>
  <c r="AJ47" i="2" s="1"/>
  <c r="AI27" i="10"/>
  <c r="AK29" i="10"/>
  <c r="AX42" i="3"/>
  <c r="AX22" i="3" s="1"/>
  <c r="AX20" i="3" s="1"/>
  <c r="AU34" i="2" s="1"/>
  <c r="H58" i="1" l="1"/>
  <c r="H56" i="1" s="1"/>
  <c r="AG18" i="2"/>
  <c r="G55" i="1"/>
  <c r="AH46" i="2"/>
  <c r="AH43" i="2" s="1"/>
  <c r="AH20" i="2" s="1"/>
  <c r="AH16" i="10"/>
  <c r="AH14" i="10" s="1"/>
  <c r="AI38" i="2"/>
  <c r="AI33" i="2" s="1"/>
  <c r="AI19" i="2" s="1"/>
  <c r="J57" i="1" s="1"/>
  <c r="AI28" i="10"/>
  <c r="AK39" i="2"/>
  <c r="AK30" i="10"/>
  <c r="AK47" i="2" s="1"/>
  <c r="AJ27" i="10"/>
  <c r="AL29" i="10"/>
  <c r="AY42" i="3"/>
  <c r="AY22" i="3" s="1"/>
  <c r="AY20" i="3" s="1"/>
  <c r="AV34" i="2" s="1"/>
  <c r="I58" i="1" l="1"/>
  <c r="I56" i="1" s="1"/>
  <c r="AH18" i="2"/>
  <c r="H55" i="1"/>
  <c r="AI46" i="2"/>
  <c r="AI43" i="2" s="1"/>
  <c r="AI20" i="2" s="1"/>
  <c r="AI16" i="10"/>
  <c r="AI14" i="10" s="1"/>
  <c r="AJ38" i="2"/>
  <c r="AJ33" i="2" s="1"/>
  <c r="AJ19" i="2" s="1"/>
  <c r="K57" i="1" s="1"/>
  <c r="AJ28" i="10"/>
  <c r="AL39" i="2"/>
  <c r="AL30" i="10"/>
  <c r="AL47" i="2" s="1"/>
  <c r="AK27" i="10"/>
  <c r="AM29" i="10"/>
  <c r="AZ42" i="3"/>
  <c r="AZ22" i="3" s="1"/>
  <c r="AZ20" i="3" s="1"/>
  <c r="AW34" i="2" s="1"/>
  <c r="I55" i="1" l="1"/>
  <c r="AJ46" i="2"/>
  <c r="AJ43" i="2" s="1"/>
  <c r="AJ20" i="2" s="1"/>
  <c r="AJ16" i="10"/>
  <c r="AJ14" i="10" s="1"/>
  <c r="J58" i="1"/>
  <c r="J56" i="1" s="1"/>
  <c r="AI18" i="2"/>
  <c r="AK38" i="2"/>
  <c r="AK33" i="2" s="1"/>
  <c r="AK19" i="2" s="1"/>
  <c r="L57" i="1" s="1"/>
  <c r="AK28" i="10"/>
  <c r="AM39" i="2"/>
  <c r="AM30" i="10"/>
  <c r="AL27" i="10"/>
  <c r="AN29" i="10"/>
  <c r="BA42" i="3"/>
  <c r="BA22" i="3" s="1"/>
  <c r="BA20" i="3" s="1"/>
  <c r="AX34" i="2" s="1"/>
  <c r="J55" i="1" l="1"/>
  <c r="AJ18" i="2"/>
  <c r="K58" i="1"/>
  <c r="K56" i="1" s="1"/>
  <c r="AK46" i="2"/>
  <c r="AK43" i="2" s="1"/>
  <c r="AK20" i="2" s="1"/>
  <c r="AK16" i="10"/>
  <c r="AK14" i="10" s="1"/>
  <c r="AL38" i="2"/>
  <c r="AL33" i="2" s="1"/>
  <c r="AL19" i="2" s="1"/>
  <c r="M57" i="1" s="1"/>
  <c r="AL28" i="10"/>
  <c r="AM47" i="2"/>
  <c r="F23" i="1"/>
  <c r="G23" i="1" s="1"/>
  <c r="S27" i="2"/>
  <c r="H29" i="2"/>
  <c r="AN39" i="2"/>
  <c r="AN30" i="10"/>
  <c r="AM27" i="10"/>
  <c r="AO29" i="10"/>
  <c r="BB42" i="3"/>
  <c r="BB22" i="3" s="1"/>
  <c r="AL46" i="2" l="1"/>
  <c r="AL43" i="2" s="1"/>
  <c r="AL20" i="2" s="1"/>
  <c r="AL16" i="10"/>
  <c r="AL14" i="10" s="1"/>
  <c r="K55" i="1"/>
  <c r="L58" i="1"/>
  <c r="L56" i="1" s="1"/>
  <c r="AK18" i="2"/>
  <c r="AM38" i="2"/>
  <c r="AM28" i="10"/>
  <c r="AN47" i="2"/>
  <c r="AO39" i="2"/>
  <c r="AO30" i="10"/>
  <c r="AN27" i="10"/>
  <c r="AP29" i="10"/>
  <c r="M10" i="3"/>
  <c r="BB20" i="3"/>
  <c r="AY34" i="2" s="1"/>
  <c r="AL18" i="2" l="1"/>
  <c r="M58" i="1"/>
  <c r="M56" i="1" s="1"/>
  <c r="L55" i="1"/>
  <c r="AM33" i="2"/>
  <c r="AM19" i="2" s="1"/>
  <c r="S26" i="2"/>
  <c r="H28" i="2"/>
  <c r="F22" i="1"/>
  <c r="G22" i="1" s="1"/>
  <c r="AM46" i="2"/>
  <c r="AM43" i="2" s="1"/>
  <c r="AM20" i="2" s="1"/>
  <c r="AN38" i="2"/>
  <c r="AN28" i="10"/>
  <c r="AN16" i="10" s="1"/>
  <c r="AN14" i="10" s="1"/>
  <c r="AO47" i="2"/>
  <c r="AP39" i="2"/>
  <c r="AP30" i="10"/>
  <c r="AM16" i="10"/>
  <c r="AO27" i="10"/>
  <c r="AQ29" i="10"/>
  <c r="M8" i="3"/>
  <c r="H28" i="1" s="1"/>
  <c r="M55" i="1" l="1"/>
  <c r="S23" i="2"/>
  <c r="T26" i="2" s="1"/>
  <c r="H23" i="2"/>
  <c r="I28" i="2" s="1"/>
  <c r="N57" i="1"/>
  <c r="E9" i="2"/>
  <c r="E10" i="2"/>
  <c r="F27" i="1" s="1"/>
  <c r="N58" i="1"/>
  <c r="AM18" i="2"/>
  <c r="E8" i="2" s="1"/>
  <c r="AN33" i="2"/>
  <c r="AN19" i="2" s="1"/>
  <c r="C65" i="1" s="1"/>
  <c r="AN46" i="2"/>
  <c r="AN43" i="2" s="1"/>
  <c r="AN20" i="2" s="1"/>
  <c r="AO38" i="2"/>
  <c r="AO28" i="10"/>
  <c r="AP47" i="2"/>
  <c r="AQ39" i="2"/>
  <c r="AQ30" i="10"/>
  <c r="AM14" i="10"/>
  <c r="F9" i="10"/>
  <c r="F7" i="10" s="1"/>
  <c r="N10" i="3"/>
  <c r="N9" i="3"/>
  <c r="AP27" i="10"/>
  <c r="AR29" i="10"/>
  <c r="N12" i="3"/>
  <c r="N16" i="3"/>
  <c r="N11" i="3"/>
  <c r="N13" i="3"/>
  <c r="N14" i="3"/>
  <c r="N15" i="3"/>
  <c r="J24" i="2"/>
  <c r="N56" i="1" l="1"/>
  <c r="T25" i="2"/>
  <c r="T24" i="2"/>
  <c r="F30" i="1"/>
  <c r="T27" i="2"/>
  <c r="I24" i="2"/>
  <c r="I25" i="2"/>
  <c r="I27" i="2"/>
  <c r="I26" i="2"/>
  <c r="I29" i="2"/>
  <c r="F35" i="1"/>
  <c r="G27" i="1"/>
  <c r="AN18" i="2"/>
  <c r="C66" i="1"/>
  <c r="C64" i="1" s="1"/>
  <c r="AO33" i="2"/>
  <c r="AO19" i="2" s="1"/>
  <c r="AO46" i="2"/>
  <c r="AO43" i="2" s="1"/>
  <c r="AO20" i="2" s="1"/>
  <c r="D66" i="1" s="1"/>
  <c r="AO16" i="10"/>
  <c r="AO14" i="10" s="1"/>
  <c r="AP38" i="2"/>
  <c r="AP28" i="10"/>
  <c r="AQ47" i="2"/>
  <c r="AR39" i="2"/>
  <c r="AR30" i="10"/>
  <c r="AR47" i="2" s="1"/>
  <c r="AQ27" i="10"/>
  <c r="AS29" i="10"/>
  <c r="I28" i="1"/>
  <c r="G30" i="1" l="1"/>
  <c r="F31" i="1"/>
  <c r="AO18" i="2"/>
  <c r="D65" i="1"/>
  <c r="D64" i="1" s="1"/>
  <c r="AP33" i="2"/>
  <c r="AP19" i="2" s="1"/>
  <c r="E65" i="1" s="1"/>
  <c r="AP46" i="2"/>
  <c r="AP43" i="2" s="1"/>
  <c r="AP20" i="2" s="1"/>
  <c r="AP16" i="10"/>
  <c r="AP14" i="10" s="1"/>
  <c r="AQ38" i="2"/>
  <c r="AQ28" i="10"/>
  <c r="AQ16" i="10" s="1"/>
  <c r="AQ14" i="10" s="1"/>
  <c r="AS39" i="2"/>
  <c r="AS30" i="10"/>
  <c r="AS47" i="2" s="1"/>
  <c r="AR27" i="10"/>
  <c r="AT29" i="10"/>
  <c r="F32" i="1" l="1"/>
  <c r="G31" i="1"/>
  <c r="AP18" i="2"/>
  <c r="E66" i="1"/>
  <c r="E64" i="1" s="1"/>
  <c r="AQ46" i="2"/>
  <c r="AQ43" i="2" s="1"/>
  <c r="AQ20" i="2" s="1"/>
  <c r="AQ33" i="2"/>
  <c r="AQ19" i="2" s="1"/>
  <c r="F65" i="1" s="1"/>
  <c r="AR38" i="2"/>
  <c r="AR33" i="2" s="1"/>
  <c r="AR19" i="2" s="1"/>
  <c r="G65" i="1" s="1"/>
  <c r="AR28" i="10"/>
  <c r="AR16" i="10" s="1"/>
  <c r="AR14" i="10" s="1"/>
  <c r="AT39" i="2"/>
  <c r="AT30" i="10"/>
  <c r="AT47" i="2" s="1"/>
  <c r="AS27" i="10"/>
  <c r="AU29" i="10"/>
  <c r="F33" i="1" l="1"/>
  <c r="N55" i="1"/>
  <c r="C63" i="1" s="1"/>
  <c r="D63" i="1" s="1"/>
  <c r="E63" i="1" s="1"/>
  <c r="AQ18" i="2"/>
  <c r="F66" i="1"/>
  <c r="F64" i="1" s="1"/>
  <c r="AR46" i="2"/>
  <c r="AR43" i="2" s="1"/>
  <c r="AR20" i="2" s="1"/>
  <c r="AS38" i="2"/>
  <c r="AS33" i="2" s="1"/>
  <c r="AS19" i="2" s="1"/>
  <c r="H65" i="1" s="1"/>
  <c r="AS28" i="10"/>
  <c r="AU39" i="2"/>
  <c r="AU30" i="10"/>
  <c r="AU47" i="2" s="1"/>
  <c r="AT27" i="10"/>
  <c r="AV29" i="10"/>
  <c r="F63" i="1" l="1"/>
  <c r="G66" i="1"/>
  <c r="G64" i="1" s="1"/>
  <c r="AR18" i="2"/>
  <c r="AS46" i="2"/>
  <c r="AS43" i="2" s="1"/>
  <c r="AS20" i="2" s="1"/>
  <c r="AS16" i="10"/>
  <c r="AS14" i="10" s="1"/>
  <c r="AT38" i="2"/>
  <c r="AT33" i="2" s="1"/>
  <c r="AT19" i="2" s="1"/>
  <c r="I65" i="1" s="1"/>
  <c r="AT28" i="10"/>
  <c r="AV39" i="2"/>
  <c r="AV30" i="10"/>
  <c r="AV47" i="2" s="1"/>
  <c r="AU27" i="10"/>
  <c r="AW29" i="10"/>
  <c r="G63" i="1" l="1"/>
  <c r="AT46" i="2"/>
  <c r="AT43" i="2" s="1"/>
  <c r="AT20" i="2" s="1"/>
  <c r="AT16" i="10"/>
  <c r="AT14" i="10" s="1"/>
  <c r="H66" i="1"/>
  <c r="H64" i="1" s="1"/>
  <c r="AS18" i="2"/>
  <c r="AU38" i="2"/>
  <c r="AU33" i="2" s="1"/>
  <c r="AU19" i="2" s="1"/>
  <c r="J65" i="1" s="1"/>
  <c r="AU28" i="10"/>
  <c r="AW39" i="2"/>
  <c r="AW30" i="10"/>
  <c r="AW47" i="2" s="1"/>
  <c r="AV27" i="10"/>
  <c r="AX29" i="10"/>
  <c r="H63" i="1" l="1"/>
  <c r="AU46" i="2"/>
  <c r="AU43" i="2" s="1"/>
  <c r="AU20" i="2" s="1"/>
  <c r="AU16" i="10"/>
  <c r="AU14" i="10" s="1"/>
  <c r="AT18" i="2"/>
  <c r="I66" i="1"/>
  <c r="I64" i="1" s="1"/>
  <c r="AV38" i="2"/>
  <c r="AV33" i="2" s="1"/>
  <c r="AV19" i="2" s="1"/>
  <c r="K65" i="1" s="1"/>
  <c r="AV28" i="10"/>
  <c r="AX39" i="2"/>
  <c r="AX30" i="10"/>
  <c r="AX47" i="2" s="1"/>
  <c r="AW27" i="10"/>
  <c r="AY29" i="10"/>
  <c r="I63" i="1" l="1"/>
  <c r="AU18" i="2"/>
  <c r="J66" i="1"/>
  <c r="J64" i="1" s="1"/>
  <c r="AV46" i="2"/>
  <c r="AV43" i="2" s="1"/>
  <c r="AV20" i="2" s="1"/>
  <c r="AV16" i="10"/>
  <c r="AV14" i="10" s="1"/>
  <c r="AW38" i="2"/>
  <c r="AW33" i="2" s="1"/>
  <c r="AW19" i="2" s="1"/>
  <c r="L65" i="1" s="1"/>
  <c r="AW28" i="10"/>
  <c r="AY39" i="2"/>
  <c r="AY30" i="10"/>
  <c r="AX27" i="10"/>
  <c r="J63" i="1" l="1"/>
  <c r="K66" i="1"/>
  <c r="K64" i="1" s="1"/>
  <c r="AV18" i="2"/>
  <c r="AW46" i="2"/>
  <c r="AW43" i="2" s="1"/>
  <c r="AW20" i="2" s="1"/>
  <c r="AW16" i="10"/>
  <c r="AW14" i="10" s="1"/>
  <c r="AX38" i="2"/>
  <c r="AX33" i="2" s="1"/>
  <c r="AX19" i="2" s="1"/>
  <c r="M65" i="1" s="1"/>
  <c r="AX28" i="10"/>
  <c r="AY47" i="2"/>
  <c r="H23" i="1"/>
  <c r="I23" i="1" s="1"/>
  <c r="U27" i="2"/>
  <c r="J29" i="2"/>
  <c r="AY27" i="10"/>
  <c r="K63" i="1" l="1"/>
  <c r="AX46" i="2"/>
  <c r="AX43" i="2" s="1"/>
  <c r="AX20" i="2" s="1"/>
  <c r="AX16" i="10"/>
  <c r="AX14" i="10" s="1"/>
  <c r="AW18" i="2"/>
  <c r="L66" i="1"/>
  <c r="L64" i="1" s="1"/>
  <c r="AY38" i="2"/>
  <c r="AY28" i="10"/>
  <c r="AY16" i="10" s="1"/>
  <c r="L63" i="1" l="1"/>
  <c r="M66" i="1"/>
  <c r="M64" i="1" s="1"/>
  <c r="M63" i="1" s="1"/>
  <c r="AX18" i="2"/>
  <c r="AY33" i="2"/>
  <c r="AY19" i="2" s="1"/>
  <c r="U26" i="2"/>
  <c r="J28" i="2"/>
  <c r="H22" i="1"/>
  <c r="I22" i="1" s="1"/>
  <c r="AY46" i="2"/>
  <c r="AY43" i="2" s="1"/>
  <c r="AY20" i="2" s="1"/>
  <c r="G9" i="10"/>
  <c r="G7" i="10" s="1"/>
  <c r="AY14" i="10"/>
  <c r="U23" i="2" l="1"/>
  <c r="V26" i="2" s="1"/>
  <c r="J23" i="2"/>
  <c r="K28" i="2" s="1"/>
  <c r="F9" i="2"/>
  <c r="N65" i="1"/>
  <c r="AY18" i="2"/>
  <c r="F8" i="2" s="1"/>
  <c r="N66" i="1"/>
  <c r="F10" i="2"/>
  <c r="H27" i="1" s="1"/>
  <c r="V25" i="2" l="1"/>
  <c r="V24" i="2"/>
  <c r="H30" i="1"/>
  <c r="V27" i="2"/>
  <c r="K27" i="2"/>
  <c r="K26" i="2"/>
  <c r="K25" i="2"/>
  <c r="K24" i="2"/>
  <c r="K29" i="2"/>
  <c r="H35" i="1"/>
  <c r="I27" i="1"/>
  <c r="N64" i="1"/>
  <c r="I30" i="1" l="1"/>
  <c r="H31" i="1"/>
  <c r="H32" i="1" l="1"/>
  <c r="I31" i="1"/>
  <c r="H33" i="1" l="1"/>
  <c r="N63" i="1"/>
</calcChain>
</file>

<file path=xl/sharedStrings.xml><?xml version="1.0" encoding="utf-8"?>
<sst xmlns="http://schemas.openxmlformats.org/spreadsheetml/2006/main" count="1235" uniqueCount="161">
  <si>
    <t>Reviewer</t>
  </si>
  <si>
    <t>Investor 1</t>
  </si>
  <si>
    <t>Investor 2</t>
  </si>
  <si>
    <t>Capital injections</t>
  </si>
  <si>
    <t>Use of investment (month):</t>
  </si>
  <si>
    <t>Investment size (€)</t>
  </si>
  <si>
    <t>Planned exit:</t>
  </si>
  <si>
    <t>Annual increase level of production cost:</t>
  </si>
  <si>
    <t>Breakeven point:</t>
  </si>
  <si>
    <t>Planned exit amount:</t>
  </si>
  <si>
    <t>Annual change</t>
  </si>
  <si>
    <t>-%</t>
  </si>
  <si>
    <t>-</t>
  </si>
  <si>
    <t>Results</t>
  </si>
  <si>
    <t>Revenues</t>
  </si>
  <si>
    <t>Operating costs (Net)</t>
  </si>
  <si>
    <t>Personnel expenses</t>
  </si>
  <si>
    <t>Production costs (Net)</t>
  </si>
  <si>
    <t>Profit before tax</t>
  </si>
  <si>
    <t>Tax liability</t>
  </si>
  <si>
    <t>Profit after tax</t>
  </si>
  <si>
    <t>Corporate Tax</t>
  </si>
  <si>
    <t>Jövedelem-(nyereség)-minimum</t>
  </si>
  <si>
    <t>Balance of results on a monthly basis</t>
  </si>
  <si>
    <t>1.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</si>
  <si>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</si>
  <si>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</si>
  <si>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</si>
  <si>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</si>
  <si>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</si>
  <si>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</si>
  <si>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</si>
  <si>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</si>
  <si>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</si>
  <si>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</si>
  <si>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Cumulative result:</t>
  </si>
  <si>
    <t>Monthly result:</t>
  </si>
  <si>
    <t>Expenditures</t>
  </si>
  <si>
    <t>3.</t>
  </si>
  <si>
    <t>Expenses and Incomes in total</t>
  </si>
  <si>
    <t>2025</t>
  </si>
  <si>
    <t>2026</t>
  </si>
  <si>
    <t>Result:</t>
  </si>
  <si>
    <t>Tools</t>
  </si>
  <si>
    <t>Certificates</t>
  </si>
  <si>
    <t>Expenditure/% distribution</t>
  </si>
  <si>
    <t>Distribution</t>
  </si>
  <si>
    <t>Production costs</t>
  </si>
  <si>
    <t>Altogether:</t>
  </si>
  <si>
    <t>Operational costs</t>
  </si>
  <si>
    <t>Cumulative (annual) / % distribution</t>
  </si>
  <si>
    <t>Altogether</t>
  </si>
  <si>
    <t>Development</t>
  </si>
  <si>
    <t>Other expenses</t>
  </si>
  <si>
    <t>Requested (other) services (fee)</t>
  </si>
  <si>
    <t>Sales</t>
  </si>
  <si>
    <t>Marketing</t>
  </si>
  <si>
    <t>Travel</t>
  </si>
  <si>
    <t>Warranty costs</t>
  </si>
  <si>
    <t>Aggregate (monthly)</t>
  </si>
  <si>
    <t>Product development</t>
  </si>
  <si>
    <t>Softwares</t>
  </si>
  <si>
    <t>Utility fees, utilities</t>
  </si>
  <si>
    <t>Workshop (repair, maintenance)</t>
  </si>
  <si>
    <t>General consumables (in workshop)</t>
  </si>
  <si>
    <t>Claimed (other) services</t>
  </si>
  <si>
    <t>Other</t>
  </si>
  <si>
    <t>Phone</t>
  </si>
  <si>
    <t>Bank charges</t>
  </si>
  <si>
    <t>Office/workshop rental</t>
  </si>
  <si>
    <t>Legal costs-business</t>
  </si>
  <si>
    <t>Bookkeeping, auditing, invoicing program</t>
  </si>
  <si>
    <t>Insurance</t>
  </si>
  <si>
    <t>Workshop/machinery (repair and maintenance)</t>
  </si>
  <si>
    <t>Training</t>
  </si>
  <si>
    <t>Consulting fees (business, legal, tax)</t>
  </si>
  <si>
    <t>Development and maintenance of server park</t>
  </si>
  <si>
    <t>Car servicing</t>
  </si>
  <si>
    <t>Freight charges</t>
  </si>
  <si>
    <t>Translation (e.g. user manual)</t>
  </si>
  <si>
    <t>Sales support materials, promotions</t>
  </si>
  <si>
    <t>Salespeople's travel expenses</t>
  </si>
  <si>
    <t>Social media campaigns</t>
  </si>
  <si>
    <t>Marketing projects</t>
  </si>
  <si>
    <t>Accomodation</t>
  </si>
  <si>
    <t>WEEE marking</t>
  </si>
  <si>
    <t>RoHs marking</t>
  </si>
  <si>
    <t>CE marking</t>
  </si>
  <si>
    <t>Number of personnel/salaries</t>
  </si>
  <si>
    <t>Cumulative (annual)</t>
  </si>
  <si>
    <t>Total</t>
  </si>
  <si>
    <t>Gross Wage</t>
  </si>
  <si>
    <t>Taxes and contributions payable on workers' wages</t>
  </si>
  <si>
    <t>Number of people (MAX)</t>
  </si>
  <si>
    <t>Total (monthly)</t>
  </si>
  <si>
    <t>Gross salary (€)</t>
  </si>
  <si>
    <t>Taxes and contributions payable on workers' wages (€)</t>
  </si>
  <si>
    <t>Number of employees</t>
  </si>
  <si>
    <t>Total (person)</t>
  </si>
  <si>
    <t>Total (€)</t>
  </si>
  <si>
    <t>Date</t>
  </si>
  <si>
    <t>Product 1</t>
  </si>
  <si>
    <t>Product 2</t>
  </si>
  <si>
    <t>Product 3</t>
  </si>
  <si>
    <t>Product 4</t>
  </si>
  <si>
    <t>Yearly summary</t>
  </si>
  <si>
    <t>Monthly summary</t>
  </si>
  <si>
    <t>Occasional sales</t>
  </si>
  <si>
    <t>Product 1 sales (pcs)</t>
  </si>
  <si>
    <t>Product 2 sales (pcs)</t>
  </si>
  <si>
    <t>Recurring revenue</t>
  </si>
  <si>
    <t>Employee 1</t>
  </si>
  <si>
    <t>Employee 2</t>
  </si>
  <si>
    <t>Employee 3</t>
  </si>
  <si>
    <t>Employee 4</t>
  </si>
  <si>
    <t>Employee 5</t>
  </si>
  <si>
    <t>Product 1 development</t>
  </si>
  <si>
    <t>Product 2 development</t>
  </si>
  <si>
    <t>Other development</t>
  </si>
  <si>
    <t>Commission for salespeople (Net €1/product): 1</t>
  </si>
  <si>
    <t>Campaign 1</t>
  </si>
  <si>
    <t>Campaign 2</t>
  </si>
  <si>
    <t>Product 1 warranty costs</t>
  </si>
  <si>
    <t>Product 2 warranty costs</t>
  </si>
  <si>
    <t>Other warranty costs</t>
  </si>
  <si>
    <t>Other certificates</t>
  </si>
  <si>
    <t>Tool 1</t>
  </si>
  <si>
    <t>Tool 2</t>
  </si>
  <si>
    <t>Tool 3</t>
  </si>
  <si>
    <t>Tool 4</t>
  </si>
  <si>
    <t>Tool 5</t>
  </si>
  <si>
    <t>Total revenues</t>
  </si>
  <si>
    <t>Total revenues from occasional sales</t>
  </si>
  <si>
    <t>Total revenues from recurring revenues</t>
  </si>
  <si>
    <t>Revenues from occasional sales</t>
  </si>
  <si>
    <t>Revenues from recurring revenues</t>
  </si>
  <si>
    <t>Product  1 revenue</t>
  </si>
  <si>
    <t>Product  2 revenue</t>
  </si>
  <si>
    <t>2027</t>
  </si>
  <si>
    <t>2028</t>
  </si>
  <si>
    <t>Product 1 production costs</t>
  </si>
  <si>
    <t>Product 2 production costs</t>
  </si>
  <si>
    <t>Net revenue</t>
  </si>
  <si>
    <t>Production cost</t>
  </si>
  <si>
    <t>Global price</t>
  </si>
  <si>
    <t>Product 3 subscriptions (pcs)</t>
  </si>
  <si>
    <t>Product  3 revenue</t>
  </si>
  <si>
    <t>Product 4 subscriptions (pcs)</t>
  </si>
  <si>
    <t>Product  4 revenue</t>
  </si>
  <si>
    <t>Product 3 development</t>
  </si>
  <si>
    <t>Product 4 development</t>
  </si>
  <si>
    <t>Product 3 production costs</t>
  </si>
  <si>
    <t>Product 4 production costs</t>
  </si>
  <si>
    <t>Projected annual sales</t>
  </si>
  <si>
    <t>Net price</t>
  </si>
  <si>
    <t>Capital injection</t>
  </si>
  <si>
    <t>Kezdőtőke</t>
  </si>
  <si>
    <t>Disclaimer: a bevonni tervezett/bevont összeget a bevonás dátumának megfelelő cellába kell írni (41. sor, 49. sor, 57. sor vagy 65. sor)!</t>
  </si>
  <si>
    <t>Támogatást igénylő neve:</t>
  </si>
  <si>
    <t>Pályázati felhívás kódja:</t>
  </si>
  <si>
    <t>STARTUP-2025-GROWTH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</si>
</sst>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Ft&quot;_-;\-* #,##0.00\ &quot;Ft&quot;_-;_-* &quot;-&quot;??\ &quot;Ft&quot;_-;_-@_-"/>
    <numFmt numFmtId="164" formatCode="yyyy\.mm\."/>
    <numFmt numFmtId="165" formatCode="yyyy\.m\."/>
    <numFmt numFmtId="166" formatCode="0.0%"/>
    <numFmt numFmtId="167" formatCode="_-* #,##0.00\ [$€-1]_-;\-* #,##0.00\ [$€-1]_-;_-* &quot;-&quot;??\ [$€-1]_-;_-@_-"/>
    <numFmt numFmtId="168" formatCode="_-* #,##0.0\ [$€-1]_-;\-* #,##0.0\ [$€-1]_-;_-* &quot;-&quot;??\ [$€-1]_-;_-@_-"/>
    <numFmt numFmtId="169" formatCode="#,##0.0"/>
    <numFmt numFmtId="170" formatCode="[$€]#,##0.00"/>
  </numFmts>
  <fonts count="36" x14ac:knownFonts="1">
    <font>
      <sz val="11"/>
      <color theme="1"/>
      <name val="Calibri"/>
      <scheme val="minor"/>
    </font>
    <font>
      <sz val="11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  <font>
      <sz val="11"/>
      <color theme="1"/>
      <name val="Calibri"/>
    </font>
    <font>
      <sz val="11"/>
      <color theme="1"/>
      <name val="Arial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theme="1"/>
      <name val="Arial"/>
    </font>
    <font>
      <i/>
      <sz val="11"/>
      <color theme="1"/>
      <name val="Arial"/>
    </font>
    <font>
      <sz val="11"/>
      <name val="Calibri"/>
    </font>
    <font>
      <sz val="11"/>
      <color rgb="FF000000"/>
      <name val="Arial"/>
    </font>
    <font>
      <i/>
      <sz val="11"/>
      <color theme="1"/>
      <name val="Arial"/>
    </font>
    <font>
      <i/>
      <sz val="11"/>
      <color theme="1"/>
      <name val="Calibri"/>
    </font>
    <font>
      <i/>
      <sz val="11"/>
      <color rgb="FF000000"/>
      <name val="Arial"/>
    </font>
    <font>
      <sz val="10"/>
      <color theme="1"/>
      <name val="Arial"/>
    </font>
    <font>
      <sz val="10"/>
      <color theme="1"/>
      <name val="Calibri"/>
    </font>
    <font>
      <b/>
      <i/>
      <sz val="11"/>
      <color theme="1"/>
      <name val="Arial"/>
    </font>
    <font>
      <i/>
      <sz val="10"/>
      <color theme="1"/>
      <name val="Arial"/>
    </font>
    <font>
      <sz val="11"/>
      <color theme="1"/>
      <name val="Calibri"/>
    </font>
    <font>
      <b/>
      <i/>
      <sz val="11"/>
      <color rgb="FF000000"/>
      <name val="Arial"/>
    </font>
    <font>
      <b/>
      <sz val="12"/>
      <color rgb="FF222222"/>
      <name val="Arial"/>
    </font>
    <font>
      <sz val="11"/>
      <color rgb="FFF4B400"/>
      <name val="Inconsolata"/>
    </font>
    <font>
      <b/>
      <i/>
      <sz val="11"/>
      <color theme="1"/>
      <name val="Arial"/>
    </font>
    <font>
      <b/>
      <sz val="12"/>
      <color rgb="FF000000"/>
      <name val="Arial"/>
    </font>
    <font>
      <sz val="11"/>
      <color theme="1"/>
      <name val="Calibri"/>
      <scheme val="minor"/>
    </font>
    <font>
      <sz val="8"/>
      <name val="Calibri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76A5AF"/>
        <bgColor rgb="FF76A5AF"/>
      </patternFill>
    </fill>
    <fill>
      <patternFill patternType="solid">
        <fgColor rgb="FFFFFFFF"/>
        <bgColor rgb="FFFFFFFF"/>
      </patternFill>
    </fill>
    <fill>
      <patternFill patternType="solid">
        <fgColor rgb="FFC27BA0"/>
        <bgColor rgb="FFC27BA0"/>
      </patternFill>
    </fill>
    <fill>
      <patternFill patternType="solid">
        <fgColor theme="0"/>
        <bgColor theme="0"/>
      </patternFill>
    </fill>
    <fill>
      <patternFill patternType="solid">
        <fgColor rgb="FFFFD966"/>
        <bgColor rgb="FFFFD966"/>
      </patternFill>
    </fill>
    <fill>
      <patternFill patternType="solid">
        <fgColor rgb="FF93C47D"/>
        <bgColor rgb="FF93C47D"/>
      </patternFill>
    </fill>
    <fill>
      <patternFill patternType="solid">
        <fgColor rgb="FF9FC5E8"/>
        <bgColor rgb="FF9FC5E8"/>
      </patternFill>
    </fill>
    <fill>
      <patternFill patternType="solid">
        <fgColor rgb="FFFFD965"/>
        <bgColor rgb="FFFFD965"/>
      </patternFill>
    </fill>
    <fill>
      <patternFill patternType="solid">
        <fgColor rgb="FFA8D08D"/>
        <bgColor rgb="FFA8D08D"/>
      </patternFill>
    </fill>
    <fill>
      <patternFill patternType="solid">
        <fgColor rgb="FFB4A7D6"/>
        <bgColor rgb="FFB4A7D6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4A86E8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FFFFFF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345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1" fillId="3" borderId="0" xfId="0" applyFont="1" applyFill="1"/>
    <xf numFmtId="0" fontId="7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" fillId="4" borderId="1" xfId="0" applyFont="1" applyFill="1" applyBorder="1"/>
    <xf numFmtId="0" fontId="1" fillId="0" borderId="1" xfId="0" applyFont="1" applyBorder="1"/>
    <xf numFmtId="0" fontId="8" fillId="4" borderId="1" xfId="0" applyFont="1" applyFill="1" applyBorder="1"/>
    <xf numFmtId="0" fontId="5" fillId="0" borderId="0" xfId="0" applyFont="1"/>
    <xf numFmtId="0" fontId="6" fillId="7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2" fillId="3" borderId="1" xfId="0" applyFont="1" applyFill="1" applyBorder="1"/>
    <xf numFmtId="9" fontId="1" fillId="0" borderId="1" xfId="0" applyNumberFormat="1" applyFont="1" applyBorder="1" applyAlignment="1">
      <alignment horizontal="center"/>
    </xf>
    <xf numFmtId="0" fontId="7" fillId="3" borderId="1" xfId="0" applyFont="1" applyFill="1" applyBorder="1"/>
    <xf numFmtId="0" fontId="3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9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3" fillId="11" borderId="1" xfId="0" applyFont="1" applyFill="1" applyBorder="1"/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3" fillId="12" borderId="1" xfId="0" applyFont="1" applyFill="1" applyBorder="1"/>
    <xf numFmtId="0" fontId="15" fillId="3" borderId="1" xfId="0" applyFont="1" applyFill="1" applyBorder="1"/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/>
    <xf numFmtId="0" fontId="5" fillId="0" borderId="13" xfId="0" applyFont="1" applyBorder="1"/>
    <xf numFmtId="0" fontId="5" fillId="0" borderId="14" xfId="0" applyFont="1" applyBorder="1"/>
    <xf numFmtId="0" fontId="9" fillId="9" borderId="15" xfId="0" applyFont="1" applyFill="1" applyBorder="1"/>
    <xf numFmtId="0" fontId="5" fillId="5" borderId="0" xfId="0" applyFont="1" applyFill="1"/>
    <xf numFmtId="0" fontId="9" fillId="5" borderId="0" xfId="0" applyFont="1" applyFill="1"/>
    <xf numFmtId="0" fontId="20" fillId="5" borderId="0" xfId="0" applyFont="1" applyFill="1"/>
    <xf numFmtId="0" fontId="3" fillId="9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left"/>
    </xf>
    <xf numFmtId="0" fontId="1" fillId="5" borderId="0" xfId="0" applyFont="1" applyFill="1"/>
    <xf numFmtId="0" fontId="4" fillId="5" borderId="0" xfId="0" applyFont="1" applyFill="1"/>
    <xf numFmtId="0" fontId="21" fillId="3" borderId="1" xfId="0" applyFont="1" applyFill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9" fillId="0" borderId="10" xfId="0" applyFont="1" applyBorder="1"/>
    <xf numFmtId="0" fontId="19" fillId="0" borderId="16" xfId="0" applyFont="1" applyBorder="1"/>
    <xf numFmtId="0" fontId="1" fillId="0" borderId="10" xfId="0" applyFont="1" applyBorder="1"/>
    <xf numFmtId="0" fontId="1" fillId="0" borderId="16" xfId="0" applyFont="1" applyBorder="1"/>
    <xf numFmtId="0" fontId="5" fillId="10" borderId="9" xfId="0" applyFont="1" applyFill="1" applyBorder="1" applyAlignment="1">
      <alignment horizontal="left"/>
    </xf>
    <xf numFmtId="0" fontId="5" fillId="10" borderId="6" xfId="0" applyFont="1" applyFill="1" applyBorder="1" applyAlignment="1">
      <alignment horizontal="left"/>
    </xf>
    <xf numFmtId="0" fontId="5" fillId="10" borderId="7" xfId="0" applyFont="1" applyFill="1" applyBorder="1" applyAlignment="1">
      <alignment horizontal="left"/>
    </xf>
    <xf numFmtId="0" fontId="9" fillId="9" borderId="17" xfId="0" applyFont="1" applyFill="1" applyBorder="1"/>
    <xf numFmtId="1" fontId="22" fillId="2" borderId="0" xfId="0" applyNumberFormat="1" applyFont="1" applyFill="1"/>
    <xf numFmtId="1" fontId="1" fillId="2" borderId="0" xfId="0" applyNumberFormat="1" applyFont="1" applyFill="1"/>
    <xf numFmtId="3" fontId="1" fillId="0" borderId="0" xfId="0" applyNumberFormat="1" applyFont="1"/>
    <xf numFmtId="3" fontId="3" fillId="9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3" fontId="3" fillId="0" borderId="1" xfId="0" applyNumberFormat="1" applyFont="1" applyBorder="1"/>
    <xf numFmtId="0" fontId="23" fillId="3" borderId="0" xfId="0" applyFont="1" applyFill="1"/>
    <xf numFmtId="3" fontId="1" fillId="3" borderId="1" xfId="0" applyNumberFormat="1" applyFont="1" applyFill="1" applyBorder="1" applyAlignment="1">
      <alignment horizontal="left"/>
    </xf>
    <xf numFmtId="3" fontId="12" fillId="3" borderId="0" xfId="0" applyNumberFormat="1" applyFont="1" applyFill="1"/>
    <xf numFmtId="3" fontId="1" fillId="3" borderId="0" xfId="0" applyNumberFormat="1" applyFont="1" applyFill="1" applyAlignment="1">
      <alignment horizontal="left"/>
    </xf>
    <xf numFmtId="3" fontId="5" fillId="0" borderId="0" xfId="0" applyNumberFormat="1" applyFont="1"/>
    <xf numFmtId="0" fontId="20" fillId="0" borderId="0" xfId="0" applyFont="1"/>
    <xf numFmtId="0" fontId="20" fillId="0" borderId="16" xfId="0" applyFont="1" applyBorder="1"/>
    <xf numFmtId="0" fontId="9" fillId="9" borderId="19" xfId="0" applyFont="1" applyFill="1" applyBorder="1"/>
    <xf numFmtId="0" fontId="20" fillId="0" borderId="13" xfId="0" applyFont="1" applyBorder="1"/>
    <xf numFmtId="0" fontId="20" fillId="0" borderId="14" xfId="0" applyFont="1" applyBorder="1"/>
    <xf numFmtId="3" fontId="5" fillId="10" borderId="1" xfId="0" applyNumberFormat="1" applyFont="1" applyFill="1" applyBorder="1" applyAlignment="1">
      <alignment horizontal="left"/>
    </xf>
    <xf numFmtId="3" fontId="5" fillId="10" borderId="18" xfId="0" applyNumberFormat="1" applyFont="1" applyFill="1" applyBorder="1" applyAlignment="1">
      <alignment horizontal="left"/>
    </xf>
    <xf numFmtId="3" fontId="5" fillId="10" borderId="6" xfId="0" applyNumberFormat="1" applyFont="1" applyFill="1" applyBorder="1" applyAlignment="1">
      <alignment horizontal="left"/>
    </xf>
    <xf numFmtId="0" fontId="18" fillId="0" borderId="0" xfId="0" applyFont="1" applyAlignment="1">
      <alignment horizontal="right"/>
    </xf>
    <xf numFmtId="3" fontId="9" fillId="10" borderId="1" xfId="0" applyNumberFormat="1" applyFont="1" applyFill="1" applyBorder="1"/>
    <xf numFmtId="3" fontId="1" fillId="8" borderId="1" xfId="0" applyNumberFormat="1" applyFont="1" applyFill="1" applyBorder="1" applyAlignment="1">
      <alignment horizontal="center"/>
    </xf>
    <xf numFmtId="3" fontId="9" fillId="7" borderId="1" xfId="0" applyNumberFormat="1" applyFont="1" applyFill="1" applyBorder="1"/>
    <xf numFmtId="3" fontId="5" fillId="8" borderId="6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9" fontId="1" fillId="0" borderId="1" xfId="0" applyNumberFormat="1" applyFont="1" applyBorder="1"/>
    <xf numFmtId="3" fontId="1" fillId="0" borderId="10" xfId="0" applyNumberFormat="1" applyFont="1" applyBorder="1"/>
    <xf numFmtId="0" fontId="9" fillId="9" borderId="22" xfId="0" applyFont="1" applyFill="1" applyBorder="1"/>
    <xf numFmtId="0" fontId="9" fillId="9" borderId="23" xfId="0" applyFont="1" applyFill="1" applyBorder="1"/>
    <xf numFmtId="0" fontId="5" fillId="2" borderId="24" xfId="0" applyFont="1" applyFill="1" applyBorder="1"/>
    <xf numFmtId="0" fontId="6" fillId="2" borderId="24" xfId="0" applyFont="1" applyFill="1" applyBorder="1" applyAlignment="1">
      <alignment horizontal="left"/>
    </xf>
    <xf numFmtId="0" fontId="5" fillId="2" borderId="0" xfId="0" applyFont="1" applyFill="1"/>
    <xf numFmtId="0" fontId="5" fillId="3" borderId="0" xfId="0" applyFont="1" applyFill="1"/>
    <xf numFmtId="0" fontId="9" fillId="10" borderId="1" xfId="0" applyFont="1" applyFill="1" applyBorder="1"/>
    <xf numFmtId="0" fontId="9" fillId="7" borderId="1" xfId="0" applyFont="1" applyFill="1" applyBorder="1"/>
    <xf numFmtId="0" fontId="3" fillId="0" borderId="1" xfId="0" applyFont="1" applyBorder="1"/>
    <xf numFmtId="166" fontId="1" fillId="0" borderId="1" xfId="0" applyNumberFormat="1" applyFont="1" applyBorder="1"/>
    <xf numFmtId="166" fontId="7" fillId="3" borderId="1" xfId="0" applyNumberFormat="1" applyFont="1" applyFill="1" applyBorder="1"/>
    <xf numFmtId="166" fontId="1" fillId="5" borderId="1" xfId="0" applyNumberFormat="1" applyFont="1" applyFill="1" applyBorder="1"/>
    <xf numFmtId="166" fontId="7" fillId="5" borderId="1" xfId="0" applyNumberFormat="1" applyFont="1" applyFill="1" applyBorder="1"/>
    <xf numFmtId="49" fontId="1" fillId="0" borderId="0" xfId="0" applyNumberFormat="1" applyFont="1"/>
    <xf numFmtId="0" fontId="5" fillId="10" borderId="14" xfId="0" applyFont="1" applyFill="1" applyBorder="1"/>
    <xf numFmtId="0" fontId="5" fillId="10" borderId="21" xfId="0" applyFont="1" applyFill="1" applyBorder="1"/>
    <xf numFmtId="0" fontId="3" fillId="0" borderId="0" xfId="0" applyFont="1"/>
    <xf numFmtId="3" fontId="5" fillId="3" borderId="0" xfId="0" applyNumberFormat="1" applyFont="1" applyFill="1"/>
    <xf numFmtId="3" fontId="9" fillId="3" borderId="0" xfId="0" applyNumberFormat="1" applyFont="1" applyFill="1" applyAlignment="1">
      <alignment horizontal="left"/>
    </xf>
    <xf numFmtId="3" fontId="1" fillId="3" borderId="0" xfId="0" applyNumberFormat="1" applyFont="1" applyFill="1"/>
    <xf numFmtId="0" fontId="5" fillId="0" borderId="0" xfId="0" applyFont="1" applyAlignment="1">
      <alignment horizontal="left"/>
    </xf>
    <xf numFmtId="0" fontId="3" fillId="5" borderId="0" xfId="0" applyFont="1" applyFill="1"/>
    <xf numFmtId="1" fontId="1" fillId="5" borderId="1" xfId="0" applyNumberFormat="1" applyFont="1" applyFill="1" applyBorder="1" applyAlignment="1">
      <alignment horizontal="center"/>
    </xf>
    <xf numFmtId="3" fontId="9" fillId="3" borderId="10" xfId="0" applyNumberFormat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3" fontId="3" fillId="0" borderId="0" xfId="0" applyNumberFormat="1" applyFont="1"/>
    <xf numFmtId="3" fontId="25" fillId="5" borderId="0" xfId="0" applyNumberFormat="1" applyFont="1" applyFill="1"/>
    <xf numFmtId="0" fontId="9" fillId="0" borderId="0" xfId="0" applyFont="1"/>
    <xf numFmtId="0" fontId="5" fillId="3" borderId="25" xfId="0" applyFont="1" applyFill="1" applyBorder="1"/>
    <xf numFmtId="0" fontId="5" fillId="5" borderId="25" xfId="0" applyFont="1" applyFill="1" applyBorder="1"/>
    <xf numFmtId="0" fontId="9" fillId="5" borderId="1" xfId="0" applyFont="1" applyFill="1" applyBorder="1"/>
    <xf numFmtId="0" fontId="9" fillId="5" borderId="21" xfId="0" applyFont="1" applyFill="1" applyBorder="1"/>
    <xf numFmtId="0" fontId="9" fillId="5" borderId="28" xfId="0" applyFont="1" applyFill="1" applyBorder="1"/>
    <xf numFmtId="0" fontId="5" fillId="3" borderId="0" xfId="0" applyFont="1" applyFill="1" applyAlignment="1">
      <alignment horizontal="right"/>
    </xf>
    <xf numFmtId="3" fontId="9" fillId="5" borderId="25" xfId="0" applyNumberFormat="1" applyFont="1" applyFill="1" applyBorder="1"/>
    <xf numFmtId="1" fontId="1" fillId="0" borderId="0" xfId="0" applyNumberFormat="1" applyFont="1"/>
    <xf numFmtId="9" fontId="3" fillId="13" borderId="1" xfId="0" applyNumberFormat="1" applyFont="1" applyFill="1" applyBorder="1" applyAlignment="1">
      <alignment horizontal="center"/>
    </xf>
    <xf numFmtId="0" fontId="1" fillId="13" borderId="1" xfId="0" applyFont="1" applyFill="1" applyBorder="1"/>
    <xf numFmtId="165" fontId="1" fillId="14" borderId="1" xfId="0" applyNumberFormat="1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64" fontId="1" fillId="13" borderId="1" xfId="0" applyNumberFormat="1" applyFont="1" applyFill="1" applyBorder="1" applyAlignment="1">
      <alignment horizontal="center"/>
    </xf>
    <xf numFmtId="165" fontId="1" fillId="13" borderId="1" xfId="0" applyNumberFormat="1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167" fontId="5" fillId="13" borderId="1" xfId="0" applyNumberFormat="1" applyFont="1" applyFill="1" applyBorder="1" applyAlignment="1">
      <alignment horizontal="center"/>
    </xf>
    <xf numFmtId="167" fontId="1" fillId="13" borderId="1" xfId="0" applyNumberFormat="1" applyFont="1" applyFill="1" applyBorder="1" applyAlignment="1">
      <alignment horizontal="center"/>
    </xf>
    <xf numFmtId="167" fontId="1" fillId="15" borderId="1" xfId="0" applyNumberFormat="1" applyFont="1" applyFill="1" applyBorder="1" applyAlignment="1">
      <alignment horizontal="center"/>
    </xf>
    <xf numFmtId="0" fontId="16" fillId="0" borderId="30" xfId="0" applyFont="1" applyBorder="1" applyAlignment="1">
      <alignment horizontal="center" vertical="center"/>
    </xf>
    <xf numFmtId="1" fontId="6" fillId="6" borderId="9" xfId="0" applyNumberFormat="1" applyFont="1" applyFill="1" applyBorder="1"/>
    <xf numFmtId="0" fontId="11" fillId="0" borderId="29" xfId="0" applyFont="1" applyBorder="1"/>
    <xf numFmtId="1" fontId="29" fillId="7" borderId="1" xfId="0" applyNumberFormat="1" applyFont="1" applyFill="1" applyBorder="1"/>
    <xf numFmtId="1" fontId="28" fillId="0" borderId="2" xfId="0" applyNumberFormat="1" applyFont="1" applyBorder="1" applyAlignment="1">
      <alignment horizontal="right"/>
    </xf>
    <xf numFmtId="0" fontId="9" fillId="9" borderId="36" xfId="0" applyFont="1" applyFill="1" applyBorder="1"/>
    <xf numFmtId="0" fontId="5" fillId="10" borderId="37" xfId="0" applyFont="1" applyFill="1" applyBorder="1"/>
    <xf numFmtId="0" fontId="9" fillId="5" borderId="30" xfId="0" applyFont="1" applyFill="1" applyBorder="1"/>
    <xf numFmtId="0" fontId="5" fillId="10" borderId="38" xfId="0" applyFont="1" applyFill="1" applyBorder="1"/>
    <xf numFmtId="3" fontId="1" fillId="13" borderId="1" xfId="0" applyNumberFormat="1" applyFont="1" applyFill="1" applyBorder="1"/>
    <xf numFmtId="3" fontId="1" fillId="13" borderId="18" xfId="0" applyNumberFormat="1" applyFont="1" applyFill="1" applyBorder="1"/>
    <xf numFmtId="3" fontId="1" fillId="13" borderId="6" xfId="0" applyNumberFormat="1" applyFont="1" applyFill="1" applyBorder="1"/>
    <xf numFmtId="0" fontId="5" fillId="13" borderId="1" xfId="0" applyFont="1" applyFill="1" applyBorder="1"/>
    <xf numFmtId="0" fontId="5" fillId="13" borderId="1" xfId="0" applyFont="1" applyFill="1" applyBorder="1" applyAlignment="1">
      <alignment horizontal="right"/>
    </xf>
    <xf numFmtId="0" fontId="5" fillId="13" borderId="18" xfId="0" applyFont="1" applyFill="1" applyBorder="1" applyAlignment="1">
      <alignment horizontal="right"/>
    </xf>
    <xf numFmtId="0" fontId="5" fillId="13" borderId="6" xfId="0" applyFont="1" applyFill="1" applyBorder="1" applyAlignment="1">
      <alignment horizontal="right"/>
    </xf>
    <xf numFmtId="0" fontId="5" fillId="13" borderId="30" xfId="0" applyFont="1" applyFill="1" applyBorder="1" applyAlignment="1">
      <alignment horizontal="right"/>
    </xf>
    <xf numFmtId="0" fontId="5" fillId="13" borderId="6" xfId="0" applyFont="1" applyFill="1" applyBorder="1"/>
    <xf numFmtId="0" fontId="5" fillId="13" borderId="18" xfId="0" applyFont="1" applyFill="1" applyBorder="1"/>
    <xf numFmtId="0" fontId="5" fillId="13" borderId="30" xfId="0" applyFont="1" applyFill="1" applyBorder="1"/>
    <xf numFmtId="167" fontId="1" fillId="13" borderId="1" xfId="0" applyNumberFormat="1" applyFont="1" applyFill="1" applyBorder="1"/>
    <xf numFmtId="167" fontId="1" fillId="13" borderId="18" xfId="0" applyNumberFormat="1" applyFont="1" applyFill="1" applyBorder="1"/>
    <xf numFmtId="167" fontId="1" fillId="13" borderId="6" xfId="0" applyNumberFormat="1" applyFont="1" applyFill="1" applyBorder="1"/>
    <xf numFmtId="167" fontId="1" fillId="13" borderId="30" xfId="0" applyNumberFormat="1" applyFont="1" applyFill="1" applyBorder="1"/>
    <xf numFmtId="167" fontId="3" fillId="0" borderId="1" xfId="0" applyNumberFormat="1" applyFont="1" applyBorder="1"/>
    <xf numFmtId="167" fontId="3" fillId="0" borderId="18" xfId="0" applyNumberFormat="1" applyFont="1" applyBorder="1"/>
    <xf numFmtId="167" fontId="3" fillId="0" borderId="6" xfId="0" applyNumberFormat="1" applyFont="1" applyBorder="1"/>
    <xf numFmtId="167" fontId="3" fillId="0" borderId="30" xfId="0" applyNumberFormat="1" applyFont="1" applyBorder="1"/>
    <xf numFmtId="167" fontId="3" fillId="0" borderId="27" xfId="0" applyNumberFormat="1" applyFont="1" applyBorder="1"/>
    <xf numFmtId="167" fontId="5" fillId="13" borderId="1" xfId="0" applyNumberFormat="1" applyFont="1" applyFill="1" applyBorder="1" applyAlignment="1">
      <alignment horizontal="right"/>
    </xf>
    <xf numFmtId="167" fontId="5" fillId="13" borderId="18" xfId="0" applyNumberFormat="1" applyFont="1" applyFill="1" applyBorder="1" applyAlignment="1">
      <alignment horizontal="right"/>
    </xf>
    <xf numFmtId="167" fontId="5" fillId="13" borderId="6" xfId="0" applyNumberFormat="1" applyFont="1" applyFill="1" applyBorder="1" applyAlignment="1">
      <alignment horizontal="right"/>
    </xf>
    <xf numFmtId="167" fontId="5" fillId="16" borderId="1" xfId="0" applyNumberFormat="1" applyFont="1" applyFill="1" applyBorder="1" applyAlignment="1">
      <alignment horizontal="right"/>
    </xf>
    <xf numFmtId="167" fontId="5" fillId="16" borderId="18" xfId="0" applyNumberFormat="1" applyFont="1" applyFill="1" applyBorder="1" applyAlignment="1">
      <alignment horizontal="right"/>
    </xf>
    <xf numFmtId="167" fontId="5" fillId="16" borderId="6" xfId="0" applyNumberFormat="1" applyFont="1" applyFill="1" applyBorder="1" applyAlignment="1">
      <alignment horizontal="right"/>
    </xf>
    <xf numFmtId="167" fontId="5" fillId="16" borderId="27" xfId="0" applyNumberFormat="1" applyFont="1" applyFill="1" applyBorder="1" applyAlignment="1">
      <alignment horizontal="right"/>
    </xf>
    <xf numFmtId="167" fontId="5" fillId="16" borderId="30" xfId="0" applyNumberFormat="1" applyFont="1" applyFill="1" applyBorder="1" applyAlignment="1">
      <alignment horizontal="right"/>
    </xf>
    <xf numFmtId="167" fontId="5" fillId="13" borderId="23" xfId="0" applyNumberFormat="1" applyFont="1" applyFill="1" applyBorder="1" applyAlignment="1">
      <alignment horizontal="right"/>
    </xf>
    <xf numFmtId="167" fontId="5" fillId="13" borderId="27" xfId="0" applyNumberFormat="1" applyFont="1" applyFill="1" applyBorder="1" applyAlignment="1">
      <alignment horizontal="right"/>
    </xf>
    <xf numFmtId="167" fontId="1" fillId="15" borderId="1" xfId="0" applyNumberFormat="1" applyFont="1" applyFill="1" applyBorder="1"/>
    <xf numFmtId="167" fontId="1" fillId="15" borderId="30" xfId="0" applyNumberFormat="1" applyFont="1" applyFill="1" applyBorder="1"/>
    <xf numFmtId="167" fontId="5" fillId="15" borderId="1" xfId="0" applyNumberFormat="1" applyFont="1" applyFill="1" applyBorder="1" applyAlignment="1">
      <alignment horizontal="right"/>
    </xf>
    <xf numFmtId="167" fontId="5" fillId="15" borderId="18" xfId="0" applyNumberFormat="1" applyFont="1" applyFill="1" applyBorder="1" applyAlignment="1">
      <alignment horizontal="right"/>
    </xf>
    <xf numFmtId="167" fontId="5" fillId="13" borderId="30" xfId="0" applyNumberFormat="1" applyFont="1" applyFill="1" applyBorder="1" applyAlignment="1">
      <alignment horizontal="right"/>
    </xf>
    <xf numFmtId="167" fontId="5" fillId="13" borderId="1" xfId="0" applyNumberFormat="1" applyFont="1" applyFill="1" applyBorder="1"/>
    <xf numFmtId="167" fontId="5" fillId="15" borderId="6" xfId="0" applyNumberFormat="1" applyFont="1" applyFill="1" applyBorder="1" applyAlignment="1">
      <alignment horizontal="right"/>
    </xf>
    <xf numFmtId="167" fontId="5" fillId="15" borderId="0" xfId="0" applyNumberFormat="1" applyFont="1" applyFill="1" applyAlignment="1">
      <alignment horizontal="right"/>
    </xf>
    <xf numFmtId="167" fontId="5" fillId="15" borderId="30" xfId="0" applyNumberFormat="1" applyFont="1" applyFill="1" applyBorder="1" applyAlignment="1">
      <alignment horizontal="right"/>
    </xf>
    <xf numFmtId="167" fontId="5" fillId="13" borderId="2" xfId="0" applyNumberFormat="1" applyFont="1" applyFill="1" applyBorder="1" applyAlignment="1">
      <alignment horizontal="right"/>
    </xf>
    <xf numFmtId="167" fontId="1" fillId="13" borderId="1" xfId="0" applyNumberFormat="1" applyFont="1" applyFill="1" applyBorder="1" applyAlignment="1">
      <alignment horizontal="right"/>
    </xf>
    <xf numFmtId="167" fontId="1" fillId="13" borderId="30" xfId="0" applyNumberFormat="1" applyFont="1" applyFill="1" applyBorder="1" applyAlignment="1">
      <alignment horizontal="right"/>
    </xf>
    <xf numFmtId="167" fontId="3" fillId="5" borderId="1" xfId="0" applyNumberFormat="1" applyFont="1" applyFill="1" applyBorder="1"/>
    <xf numFmtId="167" fontId="3" fillId="5" borderId="18" xfId="0" applyNumberFormat="1" applyFont="1" applyFill="1" applyBorder="1"/>
    <xf numFmtId="167" fontId="3" fillId="5" borderId="6" xfId="0" applyNumberFormat="1" applyFont="1" applyFill="1" applyBorder="1"/>
    <xf numFmtId="167" fontId="3" fillId="5" borderId="30" xfId="0" applyNumberFormat="1" applyFont="1" applyFill="1" applyBorder="1"/>
    <xf numFmtId="167" fontId="5" fillId="15" borderId="6" xfId="0" applyNumberFormat="1" applyFont="1" applyFill="1" applyBorder="1"/>
    <xf numFmtId="167" fontId="5" fillId="15" borderId="23" xfId="0" applyNumberFormat="1" applyFont="1" applyFill="1" applyBorder="1"/>
    <xf numFmtId="167" fontId="5" fillId="15" borderId="31" xfId="0" applyNumberFormat="1" applyFont="1" applyFill="1" applyBorder="1"/>
    <xf numFmtId="167" fontId="5" fillId="15" borderId="1" xfId="0" applyNumberFormat="1" applyFont="1" applyFill="1" applyBorder="1"/>
    <xf numFmtId="167" fontId="5" fillId="15" borderId="18" xfId="0" applyNumberFormat="1" applyFont="1" applyFill="1" applyBorder="1"/>
    <xf numFmtId="167" fontId="20" fillId="15" borderId="1" xfId="0" applyNumberFormat="1" applyFont="1" applyFill="1" applyBorder="1"/>
    <xf numFmtId="167" fontId="20" fillId="15" borderId="18" xfId="0" applyNumberFormat="1" applyFont="1" applyFill="1" applyBorder="1"/>
    <xf numFmtId="167" fontId="20" fillId="15" borderId="6" xfId="0" applyNumberFormat="1" applyFont="1" applyFill="1" applyBorder="1"/>
    <xf numFmtId="167" fontId="5" fillId="16" borderId="1" xfId="0" applyNumberFormat="1" applyFont="1" applyFill="1" applyBorder="1"/>
    <xf numFmtId="167" fontId="20" fillId="16" borderId="1" xfId="0" applyNumberFormat="1" applyFont="1" applyFill="1" applyBorder="1"/>
    <xf numFmtId="167" fontId="20" fillId="16" borderId="18" xfId="0" applyNumberFormat="1" applyFont="1" applyFill="1" applyBorder="1"/>
    <xf numFmtId="167" fontId="20" fillId="16" borderId="6" xfId="0" applyNumberFormat="1" applyFont="1" applyFill="1" applyBorder="1"/>
    <xf numFmtId="167" fontId="5" fillId="15" borderId="23" xfId="0" applyNumberFormat="1" applyFont="1" applyFill="1" applyBorder="1" applyAlignment="1">
      <alignment horizontal="right"/>
    </xf>
    <xf numFmtId="167" fontId="20" fillId="13" borderId="1" xfId="0" applyNumberFormat="1" applyFont="1" applyFill="1" applyBorder="1" applyAlignment="1">
      <alignment horizontal="right"/>
    </xf>
    <xf numFmtId="167" fontId="20" fillId="13" borderId="18" xfId="0" applyNumberFormat="1" applyFont="1" applyFill="1" applyBorder="1" applyAlignment="1">
      <alignment horizontal="right"/>
    </xf>
    <xf numFmtId="167" fontId="20" fillId="13" borderId="6" xfId="0" applyNumberFormat="1" applyFont="1" applyFill="1" applyBorder="1" applyAlignment="1">
      <alignment horizontal="right"/>
    </xf>
    <xf numFmtId="167" fontId="20" fillId="13" borderId="30" xfId="0" applyNumberFormat="1" applyFont="1" applyFill="1" applyBorder="1" applyAlignment="1">
      <alignment horizontal="right"/>
    </xf>
    <xf numFmtId="167" fontId="5" fillId="13" borderId="18" xfId="0" applyNumberFormat="1" applyFont="1" applyFill="1" applyBorder="1"/>
    <xf numFmtId="167" fontId="5" fillId="13" borderId="6" xfId="0" applyNumberFormat="1" applyFont="1" applyFill="1" applyBorder="1"/>
    <xf numFmtId="167" fontId="20" fillId="13" borderId="6" xfId="0" applyNumberFormat="1" applyFont="1" applyFill="1" applyBorder="1"/>
    <xf numFmtId="167" fontId="20" fillId="13" borderId="1" xfId="0" applyNumberFormat="1" applyFont="1" applyFill="1" applyBorder="1"/>
    <xf numFmtId="167" fontId="20" fillId="13" borderId="30" xfId="0" applyNumberFormat="1" applyFont="1" applyFill="1" applyBorder="1"/>
    <xf numFmtId="167" fontId="5" fillId="13" borderId="30" xfId="0" applyNumberFormat="1" applyFont="1" applyFill="1" applyBorder="1"/>
    <xf numFmtId="167" fontId="5" fillId="13" borderId="7" xfId="0" applyNumberFormat="1" applyFont="1" applyFill="1" applyBorder="1" applyAlignment="1">
      <alignment horizontal="right"/>
    </xf>
    <xf numFmtId="167" fontId="5" fillId="13" borderId="0" xfId="0" applyNumberFormat="1" applyFont="1" applyFill="1" applyAlignment="1">
      <alignment horizontal="right"/>
    </xf>
    <xf numFmtId="167" fontId="1" fillId="16" borderId="1" xfId="0" applyNumberFormat="1" applyFont="1" applyFill="1" applyBorder="1"/>
    <xf numFmtId="167" fontId="9" fillId="5" borderId="1" xfId="0" applyNumberFormat="1" applyFont="1" applyFill="1" applyBorder="1"/>
    <xf numFmtId="167" fontId="9" fillId="5" borderId="18" xfId="0" applyNumberFormat="1" applyFont="1" applyFill="1" applyBorder="1"/>
    <xf numFmtId="167" fontId="9" fillId="5" borderId="6" xfId="0" applyNumberFormat="1" applyFont="1" applyFill="1" applyBorder="1"/>
    <xf numFmtId="167" fontId="9" fillId="5" borderId="30" xfId="0" applyNumberFormat="1" applyFont="1" applyFill="1" applyBorder="1"/>
    <xf numFmtId="167" fontId="9" fillId="0" borderId="14" xfId="0" applyNumberFormat="1" applyFont="1" applyBorder="1"/>
    <xf numFmtId="167" fontId="9" fillId="0" borderId="7" xfId="0" applyNumberFormat="1" applyFont="1" applyBorder="1"/>
    <xf numFmtId="167" fontId="9" fillId="0" borderId="20" xfId="0" applyNumberFormat="1" applyFont="1" applyBorder="1"/>
    <xf numFmtId="167" fontId="9" fillId="0" borderId="37" xfId="0" applyNumberFormat="1" applyFont="1" applyBorder="1"/>
    <xf numFmtId="167" fontId="5" fillId="0" borderId="6" xfId="0" applyNumberFormat="1" applyFont="1" applyBorder="1"/>
    <xf numFmtId="167" fontId="5" fillId="0" borderId="1" xfId="0" applyNumberFormat="1" applyFont="1" applyBorder="1"/>
    <xf numFmtId="167" fontId="5" fillId="0" borderId="18" xfId="0" applyNumberFormat="1" applyFont="1" applyBorder="1"/>
    <xf numFmtId="167" fontId="5" fillId="0" borderId="30" xfId="0" applyNumberFormat="1" applyFont="1" applyBorder="1"/>
    <xf numFmtId="167" fontId="28" fillId="0" borderId="1" xfId="0" applyNumberFormat="1" applyFont="1" applyBorder="1"/>
    <xf numFmtId="167" fontId="1" fillId="0" borderId="6" xfId="0" applyNumberFormat="1" applyFont="1" applyBorder="1"/>
    <xf numFmtId="167" fontId="1" fillId="0" borderId="1" xfId="0" applyNumberFormat="1" applyFont="1" applyBorder="1"/>
    <xf numFmtId="167" fontId="1" fillId="0" borderId="18" xfId="0" applyNumberFormat="1" applyFont="1" applyBorder="1"/>
    <xf numFmtId="49" fontId="29" fillId="7" borderId="1" xfId="0" applyNumberFormat="1" applyFont="1" applyFill="1" applyBorder="1" applyAlignment="1">
      <alignment horizontal="right"/>
    </xf>
    <xf numFmtId="3" fontId="5" fillId="10" borderId="30" xfId="0" applyNumberFormat="1" applyFont="1" applyFill="1" applyBorder="1" applyAlignment="1">
      <alignment horizontal="left"/>
    </xf>
    <xf numFmtId="1" fontId="30" fillId="0" borderId="1" xfId="0" applyNumberFormat="1" applyFont="1" applyBorder="1" applyAlignment="1">
      <alignment horizontal="right" wrapText="1"/>
    </xf>
    <xf numFmtId="167" fontId="9" fillId="3" borderId="1" xfId="0" applyNumberFormat="1" applyFont="1" applyFill="1" applyBorder="1"/>
    <xf numFmtId="167" fontId="9" fillId="3" borderId="18" xfId="0" applyNumberFormat="1" applyFont="1" applyFill="1" applyBorder="1"/>
    <xf numFmtId="167" fontId="9" fillId="3" borderId="6" xfId="0" applyNumberFormat="1" applyFont="1" applyFill="1" applyBorder="1"/>
    <xf numFmtId="167" fontId="9" fillId="3" borderId="30" xfId="0" applyNumberFormat="1" applyFont="1" applyFill="1" applyBorder="1"/>
    <xf numFmtId="167" fontId="1" fillId="3" borderId="1" xfId="0" applyNumberFormat="1" applyFont="1" applyFill="1" applyBorder="1"/>
    <xf numFmtId="167" fontId="1" fillId="3" borderId="18" xfId="0" applyNumberFormat="1" applyFont="1" applyFill="1" applyBorder="1"/>
    <xf numFmtId="167" fontId="1" fillId="3" borderId="6" xfId="0" applyNumberFormat="1" applyFont="1" applyFill="1" applyBorder="1"/>
    <xf numFmtId="167" fontId="1" fillId="3" borderId="30" xfId="0" applyNumberFormat="1" applyFont="1" applyFill="1" applyBorder="1"/>
    <xf numFmtId="167" fontId="1" fillId="0" borderId="30" xfId="0" applyNumberFormat="1" applyFont="1" applyBorder="1"/>
    <xf numFmtId="1" fontId="28" fillId="0" borderId="29" xfId="0" applyNumberFormat="1" applyFont="1" applyBorder="1" applyAlignment="1">
      <alignment horizontal="right"/>
    </xf>
    <xf numFmtId="168" fontId="28" fillId="0" borderId="29" xfId="0" applyNumberFormat="1" applyFont="1" applyBorder="1"/>
    <xf numFmtId="0" fontId="28" fillId="0" borderId="0" xfId="0" applyFont="1"/>
    <xf numFmtId="169" fontId="1" fillId="0" borderId="0" xfId="0" applyNumberFormat="1" applyFont="1"/>
    <xf numFmtId="167" fontId="28" fillId="13" borderId="1" xfId="0" applyNumberFormat="1" applyFont="1" applyFill="1" applyBorder="1"/>
    <xf numFmtId="167" fontId="9" fillId="0" borderId="1" xfId="1" applyNumberFormat="1" applyFont="1" applyBorder="1"/>
    <xf numFmtId="167" fontId="1" fillId="0" borderId="1" xfId="1" applyNumberFormat="1" applyFont="1" applyBorder="1"/>
    <xf numFmtId="167" fontId="24" fillId="3" borderId="7" xfId="0" applyNumberFormat="1" applyFont="1" applyFill="1" applyBorder="1" applyAlignment="1">
      <alignment horizontal="right"/>
    </xf>
    <xf numFmtId="167" fontId="24" fillId="3" borderId="20" xfId="0" applyNumberFormat="1" applyFont="1" applyFill="1" applyBorder="1" applyAlignment="1">
      <alignment horizontal="right"/>
    </xf>
    <xf numFmtId="167" fontId="24" fillId="3" borderId="14" xfId="0" applyNumberFormat="1" applyFont="1" applyFill="1" applyBorder="1" applyAlignment="1">
      <alignment horizontal="right"/>
    </xf>
    <xf numFmtId="167" fontId="24" fillId="3" borderId="37" xfId="0" applyNumberFormat="1" applyFont="1" applyFill="1" applyBorder="1" applyAlignment="1">
      <alignment horizontal="right"/>
    </xf>
    <xf numFmtId="9" fontId="1" fillId="0" borderId="1" xfId="2" applyFont="1" applyBorder="1"/>
    <xf numFmtId="170" fontId="1" fillId="13" borderId="1" xfId="0" applyNumberFormat="1" applyFont="1" applyFill="1" applyBorder="1"/>
    <xf numFmtId="167" fontId="10" fillId="13" borderId="1" xfId="0" applyNumberFormat="1" applyFont="1" applyFill="1" applyBorder="1" applyAlignment="1">
      <alignment horizontal="center"/>
    </xf>
    <xf numFmtId="167" fontId="5" fillId="13" borderId="32" xfId="0" applyNumberFormat="1" applyFont="1" applyFill="1" applyBorder="1" applyAlignment="1">
      <alignment vertical="center"/>
    </xf>
    <xf numFmtId="0" fontId="30" fillId="3" borderId="1" xfId="0" applyFont="1" applyFill="1" applyBorder="1"/>
    <xf numFmtId="167" fontId="1" fillId="0" borderId="1" xfId="0" applyNumberFormat="1" applyFont="1" applyBorder="1" applyAlignment="1">
      <alignment horizontal="center"/>
    </xf>
    <xf numFmtId="0" fontId="32" fillId="6" borderId="1" xfId="0" applyFont="1" applyFill="1" applyBorder="1"/>
    <xf numFmtId="0" fontId="32" fillId="6" borderId="1" xfId="0" applyFont="1" applyFill="1" applyBorder="1" applyAlignment="1">
      <alignment vertical="center" wrapText="1"/>
    </xf>
    <xf numFmtId="167" fontId="1" fillId="3" borderId="1" xfId="0" applyNumberFormat="1" applyFont="1" applyFill="1" applyBorder="1" applyAlignment="1">
      <alignment horizontal="center"/>
    </xf>
    <xf numFmtId="167" fontId="12" fillId="3" borderId="1" xfId="0" applyNumberFormat="1" applyFont="1" applyFill="1" applyBorder="1" applyAlignment="1">
      <alignment horizontal="center"/>
    </xf>
    <xf numFmtId="167" fontId="3" fillId="11" borderId="1" xfId="0" applyNumberFormat="1" applyFont="1" applyFill="1" applyBorder="1" applyAlignment="1">
      <alignment horizontal="center"/>
    </xf>
    <xf numFmtId="167" fontId="13" fillId="0" borderId="1" xfId="0" applyNumberFormat="1" applyFont="1" applyBorder="1" applyAlignment="1">
      <alignment horizontal="center"/>
    </xf>
    <xf numFmtId="167" fontId="3" fillId="12" borderId="1" xfId="0" applyNumberFormat="1" applyFont="1" applyFill="1" applyBorder="1" applyAlignment="1">
      <alignment horizontal="center"/>
    </xf>
    <xf numFmtId="167" fontId="18" fillId="0" borderId="1" xfId="0" applyNumberFormat="1" applyFont="1" applyBorder="1"/>
    <xf numFmtId="167" fontId="10" fillId="0" borderId="1" xfId="0" applyNumberFormat="1" applyFont="1" applyBorder="1" applyAlignment="1">
      <alignment horizontal="right"/>
    </xf>
    <xf numFmtId="167" fontId="18" fillId="0" borderId="9" xfId="0" applyNumberFormat="1" applyFont="1" applyBorder="1"/>
    <xf numFmtId="167" fontId="18" fillId="0" borderId="6" xfId="0" applyNumberFormat="1" applyFont="1" applyBorder="1"/>
    <xf numFmtId="0" fontId="32" fillId="4" borderId="1" xfId="0" applyFont="1" applyFill="1" applyBorder="1"/>
    <xf numFmtId="0" fontId="28" fillId="3" borderId="4" xfId="0" applyFont="1" applyFill="1" applyBorder="1" applyAlignment="1">
      <alignment horizontal="right"/>
    </xf>
    <xf numFmtId="167" fontId="33" fillId="0" borderId="1" xfId="0" applyNumberFormat="1" applyFont="1" applyBorder="1" applyAlignment="1">
      <alignment horizontal="right"/>
    </xf>
    <xf numFmtId="0" fontId="28" fillId="13" borderId="1" xfId="0" applyFont="1" applyFill="1" applyBorder="1" applyAlignment="1">
      <alignment horizontal="center"/>
    </xf>
    <xf numFmtId="0" fontId="28" fillId="0" borderId="13" xfId="0" applyFont="1" applyBorder="1"/>
    <xf numFmtId="0" fontId="28" fillId="3" borderId="32" xfId="0" applyFont="1" applyFill="1" applyBorder="1" applyAlignment="1">
      <alignment horizontal="right"/>
    </xf>
    <xf numFmtId="167" fontId="29" fillId="0" borderId="1" xfId="0" applyNumberFormat="1" applyFont="1" applyBorder="1"/>
    <xf numFmtId="0" fontId="34" fillId="0" borderId="3" xfId="0" applyFont="1" applyBorder="1" applyAlignment="1">
      <alignment horizontal="left" vertical="top" wrapText="1"/>
    </xf>
    <xf numFmtId="0" fontId="34" fillId="0" borderId="29" xfId="0" applyFont="1" applyBorder="1" applyAlignment="1">
      <alignment horizontal="left" vertical="top" wrapText="1"/>
    </xf>
    <xf numFmtId="9" fontId="13" fillId="0" borderId="2" xfId="0" applyNumberFormat="1" applyFont="1" applyBorder="1" applyAlignment="1">
      <alignment horizontal="center"/>
    </xf>
    <xf numFmtId="9" fontId="13" fillId="0" borderId="8" xfId="0" applyNumberFormat="1" applyFont="1" applyBorder="1" applyAlignment="1">
      <alignment horizontal="center"/>
    </xf>
    <xf numFmtId="9" fontId="13" fillId="0" borderId="31" xfId="0" applyNumberFormat="1" applyFont="1" applyBorder="1" applyAlignment="1">
      <alignment horizontal="center"/>
    </xf>
    <xf numFmtId="9" fontId="13" fillId="0" borderId="4" xfId="0" applyNumberFormat="1" applyFont="1" applyBorder="1" applyAlignment="1">
      <alignment horizontal="center" vertical="center"/>
    </xf>
    <xf numFmtId="0" fontId="11" fillId="0" borderId="5" xfId="0" applyFont="1" applyBorder="1"/>
    <xf numFmtId="0" fontId="11" fillId="0" borderId="7" xfId="0" applyFont="1" applyBorder="1"/>
    <xf numFmtId="3" fontId="28" fillId="0" borderId="2" xfId="0" applyNumberFormat="1" applyFont="1" applyBorder="1"/>
    <xf numFmtId="0" fontId="11" fillId="0" borderId="6" xfId="0" applyFont="1" applyBorder="1"/>
    <xf numFmtId="3" fontId="29" fillId="9" borderId="2" xfId="0" applyNumberFormat="1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right"/>
    </xf>
    <xf numFmtId="3" fontId="30" fillId="3" borderId="2" xfId="0" applyNumberFormat="1" applyFont="1" applyFill="1" applyBorder="1"/>
    <xf numFmtId="3" fontId="12" fillId="3" borderId="2" xfId="0" applyNumberFormat="1" applyFont="1" applyFill="1" applyBorder="1"/>
    <xf numFmtId="3" fontId="3" fillId="6" borderId="2" xfId="0" applyNumberFormat="1" applyFont="1" applyFill="1" applyBorder="1" applyAlignment="1">
      <alignment horizontal="center"/>
    </xf>
    <xf numFmtId="3" fontId="3" fillId="9" borderId="9" xfId="0" applyNumberFormat="1" applyFont="1" applyFill="1" applyBorder="1" applyAlignment="1">
      <alignment horizontal="center"/>
    </xf>
    <xf numFmtId="0" fontId="11" fillId="0" borderId="10" xfId="0" applyFont="1" applyBorder="1"/>
    <xf numFmtId="3" fontId="18" fillId="0" borderId="2" xfId="0" applyNumberFormat="1" applyFont="1" applyBorder="1" applyAlignment="1">
      <alignment horizontal="right"/>
    </xf>
    <xf numFmtId="3" fontId="1" fillId="3" borderId="2" xfId="0" applyNumberFormat="1" applyFont="1" applyFill="1" applyBorder="1" applyAlignment="1">
      <alignment horizontal="left"/>
    </xf>
    <xf numFmtId="3" fontId="8" fillId="6" borderId="2" xfId="0" applyNumberFormat="1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left" wrapText="1"/>
    </xf>
    <xf numFmtId="0" fontId="11" fillId="0" borderId="8" xfId="0" applyFont="1" applyBorder="1"/>
    <xf numFmtId="0" fontId="1" fillId="0" borderId="2" xfId="0" applyFont="1" applyBorder="1"/>
    <xf numFmtId="0" fontId="5" fillId="0" borderId="2" xfId="0" applyFont="1" applyBorder="1" applyAlignment="1">
      <alignment horizontal="left"/>
    </xf>
    <xf numFmtId="3" fontId="7" fillId="5" borderId="2" xfId="0" applyNumberFormat="1" applyFont="1" applyFill="1" applyBorder="1" applyAlignment="1">
      <alignment horizontal="left" wrapText="1"/>
    </xf>
    <xf numFmtId="0" fontId="28" fillId="0" borderId="2" xfId="0" applyFont="1" applyBorder="1"/>
    <xf numFmtId="0" fontId="6" fillId="6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9" fillId="5" borderId="2" xfId="0" applyFont="1" applyFill="1" applyBorder="1" applyAlignment="1">
      <alignment horizontal="right"/>
    </xf>
    <xf numFmtId="0" fontId="7" fillId="0" borderId="2" xfId="0" applyFont="1" applyBorder="1"/>
    <xf numFmtId="0" fontId="28" fillId="0" borderId="3" xfId="0" applyFont="1" applyBorder="1"/>
    <xf numFmtId="0" fontId="0" fillId="0" borderId="0" xfId="0"/>
    <xf numFmtId="0" fontId="28" fillId="0" borderId="2" xfId="0" applyFont="1" applyBorder="1" applyAlignment="1">
      <alignment horizontal="left"/>
    </xf>
    <xf numFmtId="0" fontId="30" fillId="0" borderId="2" xfId="0" applyFont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30" fillId="3" borderId="2" xfId="0" applyFont="1" applyFill="1" applyBorder="1" applyAlignment="1">
      <alignment horizontal="left"/>
    </xf>
    <xf numFmtId="0" fontId="9" fillId="6" borderId="2" xfId="0" applyFont="1" applyFill="1" applyBorder="1" applyAlignment="1">
      <alignment horizontal="left"/>
    </xf>
    <xf numFmtId="0" fontId="7" fillId="5" borderId="2" xfId="0" applyFont="1" applyFill="1" applyBorder="1" applyAlignment="1">
      <alignment horizontal="left"/>
    </xf>
    <xf numFmtId="0" fontId="25" fillId="2" borderId="25" xfId="0" applyFont="1" applyFill="1" applyBorder="1" applyAlignment="1">
      <alignment horizontal="left"/>
    </xf>
    <xf numFmtId="0" fontId="11" fillId="0" borderId="26" xfId="0" applyFont="1" applyBorder="1"/>
    <xf numFmtId="0" fontId="9" fillId="6" borderId="2" xfId="0" applyFont="1" applyFill="1" applyBorder="1"/>
    <xf numFmtId="3" fontId="9" fillId="5" borderId="2" xfId="0" applyNumberFormat="1" applyFont="1" applyFill="1" applyBorder="1" applyAlignment="1">
      <alignment horizontal="right"/>
    </xf>
    <xf numFmtId="0" fontId="7" fillId="0" borderId="2" xfId="0" applyFont="1" applyBorder="1" applyAlignment="1">
      <alignment horizontal="left"/>
    </xf>
    <xf numFmtId="0" fontId="30" fillId="5" borderId="2" xfId="0" applyFont="1" applyFill="1" applyBorder="1"/>
    <xf numFmtId="0" fontId="28" fillId="5" borderId="2" xfId="0" applyFont="1" applyFill="1" applyBorder="1"/>
    <xf numFmtId="0" fontId="1" fillId="5" borderId="2" xfId="0" applyFont="1" applyFill="1" applyBorder="1"/>
    <xf numFmtId="1" fontId="30" fillId="0" borderId="2" xfId="0" applyNumberFormat="1" applyFont="1" applyBorder="1" applyAlignment="1">
      <alignment horizontal="left" wrapText="1"/>
    </xf>
    <xf numFmtId="0" fontId="9" fillId="6" borderId="2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6" fillId="6" borderId="33" xfId="0" applyFont="1" applyFill="1" applyBorder="1" applyAlignment="1">
      <alignment horizontal="center"/>
    </xf>
    <xf numFmtId="0" fontId="11" fillId="0" borderId="34" xfId="0" applyFont="1" applyBorder="1"/>
    <xf numFmtId="0" fontId="11" fillId="0" borderId="35" xfId="0" applyFont="1" applyBorder="1"/>
    <xf numFmtId="0" fontId="6" fillId="5" borderId="12" xfId="0" applyFont="1" applyFill="1" applyBorder="1" applyAlignment="1">
      <alignment horizontal="right"/>
    </xf>
    <xf numFmtId="0" fontId="11" fillId="0" borderId="13" xfId="0" applyFont="1" applyBorder="1"/>
    <xf numFmtId="0" fontId="11" fillId="0" borderId="14" xfId="0" applyFont="1" applyBorder="1"/>
    <xf numFmtId="0" fontId="9" fillId="6" borderId="33" xfId="0" applyFont="1" applyFill="1" applyBorder="1" applyAlignment="1">
      <alignment horizontal="left"/>
    </xf>
    <xf numFmtId="0" fontId="3" fillId="0" borderId="12" xfId="0" applyFont="1" applyBorder="1" applyAlignment="1">
      <alignment horizontal="right"/>
    </xf>
    <xf numFmtId="0" fontId="5" fillId="0" borderId="2" xfId="0" applyFont="1" applyBorder="1"/>
    <xf numFmtId="3" fontId="25" fillId="2" borderId="25" xfId="0" applyNumberFormat="1" applyFont="1" applyFill="1" applyBorder="1"/>
    <xf numFmtId="1" fontId="28" fillId="0" borderId="2" xfId="0" applyNumberFormat="1" applyFont="1" applyBorder="1" applyAlignment="1">
      <alignment horizontal="right"/>
    </xf>
    <xf numFmtId="1" fontId="29" fillId="6" borderId="2" xfId="0" applyNumberFormat="1" applyFont="1" applyFill="1" applyBorder="1"/>
    <xf numFmtId="0" fontId="2" fillId="2" borderId="0" xfId="0" applyFont="1" applyFill="1"/>
    <xf numFmtId="1" fontId="6" fillId="6" borderId="9" xfId="0" applyNumberFormat="1" applyFont="1" applyFill="1" applyBorder="1"/>
    <xf numFmtId="0" fontId="11" fillId="0" borderId="11" xfId="0" applyFont="1" applyBorder="1"/>
    <xf numFmtId="1" fontId="6" fillId="6" borderId="2" xfId="0" applyNumberFormat="1" applyFont="1" applyFill="1" applyBorder="1"/>
    <xf numFmtId="0" fontId="35" fillId="0" borderId="0" xfId="0" applyFont="1"/>
  </cellXfs>
  <cellStyles count="3">
    <cellStyle name="Normál" xfId="0" builtinId="0"/>
    <cellStyle name="Pénznem" xfId="1" builtinId="4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14" Type="http://customschemas.google.com/relationships/workbookmetadata" Target="metadata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Kiadás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Reviewer!$C$41:$N$41</c:f>
              <c:numCache>
                <c:formatCode>_-* #\ ##0.00\ [$€-1]_-;\-* #\ ##0.00\ [$€-1]_-;_-* "-"??\ [$€-1]_-;_-@_-</c:formatCode>
                <c:ptCount val="12"/>
                <c:pt idx="0">
                  <c:v>51.87</c:v>
                </c:pt>
                <c:pt idx="1">
                  <c:v>51.890000000000008</c:v>
                </c:pt>
                <c:pt idx="2">
                  <c:v>51.910000000000004</c:v>
                </c:pt>
                <c:pt idx="3">
                  <c:v>51.93</c:v>
                </c:pt>
                <c:pt idx="4">
                  <c:v>51.949999999999996</c:v>
                </c:pt>
                <c:pt idx="5">
                  <c:v>51.970000000000006</c:v>
                </c:pt>
                <c:pt idx="6">
                  <c:v>51.99</c:v>
                </c:pt>
                <c:pt idx="7">
                  <c:v>52.01</c:v>
                </c:pt>
                <c:pt idx="8">
                  <c:v>52.030000000000008</c:v>
                </c:pt>
                <c:pt idx="9">
                  <c:v>52.050000000000004</c:v>
                </c:pt>
                <c:pt idx="10">
                  <c:v>52.07</c:v>
                </c:pt>
                <c:pt idx="11">
                  <c:v>52.089999999999996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A41-4590-9F45-273F103A523C}"/>
            </c:ext>
          </c:extLst>
        </c:ser>
        <c:ser>
          <c:idx val="1"/>
          <c:order val="1"/>
          <c:tx>
            <c:v>Bvétel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Reviewer!$C$42:$N$42</c:f>
              <c:numCache>
                <c:formatCode>_-* #\ ##0.00\ [$€-1]_-;\-* #\ ##0.00\ [$€-1]_-;_-* "-"??\ [$€-1]_-;_-@_-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2A41-4590-9F45-273F103A5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6374736"/>
        <c:axId val="338024299"/>
      </c:barChart>
      <c:catAx>
        <c:axId val="2046374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hu-H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hu-HU"/>
          </a:p>
        </c:txPr>
        <c:crossAx val="338024299"/>
        <c:crosses val="autoZero"/>
        <c:auto val="1"/>
        <c:lblAlgn val="ctr"/>
        <c:lblOffset val="100"/>
        <c:noMultiLvlLbl val="1"/>
      </c:catAx>
      <c:valAx>
        <c:axId val="33802429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hu-HU"/>
              </a:p>
            </c:rich>
          </c:tx>
          <c:overlay val="0"/>
        </c:title>
        <c:numFmt formatCode="_-* #\ ##0.00\ [$€-1]_-;\-* #\ ##0.00\ [$€-1]_-;_-* &quot;-&quot;??\ [$€-1]_-;_-@_-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hu-HU"/>
          </a:p>
        </c:txPr>
        <c:crossAx val="204637473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hu-H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Kiadás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Reviewer!$C$49:$N$49</c:f>
              <c:numCache>
                <c:formatCode>_-* #\ ##0.00\ [$€-1]_-;\-* #\ ##0.00\ [$€-1]_-;_-* "-"??\ [$€-1]_-;_-@_-</c:formatCode>
                <c:ptCount val="12"/>
                <c:pt idx="0">
                  <c:v>52.110000000000007</c:v>
                </c:pt>
                <c:pt idx="1">
                  <c:v>52.13</c:v>
                </c:pt>
                <c:pt idx="2">
                  <c:v>52.15</c:v>
                </c:pt>
                <c:pt idx="3">
                  <c:v>52.169999999999995</c:v>
                </c:pt>
                <c:pt idx="4">
                  <c:v>52.190000000000005</c:v>
                </c:pt>
                <c:pt idx="5">
                  <c:v>52.21</c:v>
                </c:pt>
                <c:pt idx="6">
                  <c:v>52.23</c:v>
                </c:pt>
                <c:pt idx="7">
                  <c:v>52.250000000000007</c:v>
                </c:pt>
                <c:pt idx="8">
                  <c:v>52.27</c:v>
                </c:pt>
                <c:pt idx="9">
                  <c:v>52.29</c:v>
                </c:pt>
                <c:pt idx="10">
                  <c:v>52.309999999999995</c:v>
                </c:pt>
                <c:pt idx="11">
                  <c:v>52.330000000000005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AC6-4F0A-A8C3-64EF6D822101}"/>
            </c:ext>
          </c:extLst>
        </c:ser>
        <c:ser>
          <c:idx val="1"/>
          <c:order val="1"/>
          <c:tx>
            <c:v>Bevétel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Reviewer!$C$50:$N$50</c:f>
              <c:numCache>
                <c:formatCode>_-* #\ ##0.00\ [$€-1]_-;\-* #\ ##0.00\ [$€-1]_-;_-* "-"??\ [$€-1]_-;_-@_-</c:formatCode>
                <c:ptCount val="12"/>
                <c:pt idx="0">
                  <c:v>28</c:v>
                </c:pt>
                <c:pt idx="1">
                  <c:v>30</c:v>
                </c:pt>
                <c:pt idx="2">
                  <c:v>32</c:v>
                </c:pt>
                <c:pt idx="3">
                  <c:v>34</c:v>
                </c:pt>
                <c:pt idx="4">
                  <c:v>36</c:v>
                </c:pt>
                <c:pt idx="5">
                  <c:v>38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  <c:pt idx="11">
                  <c:v>50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5AC6-4F0A-A8C3-64EF6D822101}"/>
            </c:ext>
          </c:extLst>
        </c:ser>
        <c:ser>
          <c:idx val="2"/>
          <c:order val="2"/>
          <c:invertIfNegative val="1"/>
          <c:val>
            <c:numRef>
              <c:f>Reviewer!$C$52:$N$52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5AC6-4F0A-A8C3-64EF6D822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8469363"/>
        <c:axId val="1886142740"/>
      </c:barChart>
      <c:catAx>
        <c:axId val="9484693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hu-H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hu-HU"/>
          </a:p>
        </c:txPr>
        <c:crossAx val="1886142740"/>
        <c:crosses val="autoZero"/>
        <c:auto val="1"/>
        <c:lblAlgn val="ctr"/>
        <c:lblOffset val="100"/>
        <c:noMultiLvlLbl val="1"/>
      </c:catAx>
      <c:valAx>
        <c:axId val="188614274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hu-HU"/>
              </a:p>
            </c:rich>
          </c:tx>
          <c:overlay val="0"/>
        </c:title>
        <c:numFmt formatCode="_-* #\ ##0.00\ [$€-1]_-;\-* #\ ##0.00\ [$€-1]_-;_-* &quot;-&quot;??\ [$€-1]_-;_-@_-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hu-HU"/>
          </a:p>
        </c:txPr>
        <c:crossAx val="94846936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hu-H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Kiadás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Reviewer!$C$57:$N$57</c:f>
              <c:numCache>
                <c:formatCode>_-* #\ ##0.00\ [$€-1]_-;\-* #\ ##0.00\ [$€-1]_-;_-* "-"??\ [$€-1]_-;_-@_-</c:formatCode>
                <c:ptCount val="12"/>
                <c:pt idx="0">
                  <c:v>52.35</c:v>
                </c:pt>
                <c:pt idx="1">
                  <c:v>52.37</c:v>
                </c:pt>
                <c:pt idx="2">
                  <c:v>52.390000000000008</c:v>
                </c:pt>
                <c:pt idx="3">
                  <c:v>52.410000000000004</c:v>
                </c:pt>
                <c:pt idx="4">
                  <c:v>52.43</c:v>
                </c:pt>
                <c:pt idx="5">
                  <c:v>52.449999999999996</c:v>
                </c:pt>
                <c:pt idx="6">
                  <c:v>52.470000000000006</c:v>
                </c:pt>
                <c:pt idx="7">
                  <c:v>52.49</c:v>
                </c:pt>
                <c:pt idx="8">
                  <c:v>52.51</c:v>
                </c:pt>
                <c:pt idx="9">
                  <c:v>52.530000000000008</c:v>
                </c:pt>
                <c:pt idx="10">
                  <c:v>52.550000000000004</c:v>
                </c:pt>
                <c:pt idx="11">
                  <c:v>52.57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3E3-416F-BF3B-96CE36B6586A}"/>
            </c:ext>
          </c:extLst>
        </c:ser>
        <c:ser>
          <c:idx val="1"/>
          <c:order val="1"/>
          <c:tx>
            <c:v>Beétel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Reviewer!$C$58:$N$58</c:f>
              <c:numCache>
                <c:formatCode>_-* #\ ##0.00\ [$€-1]_-;\-* #\ ##0.00\ [$€-1]_-;_-* "-"??\ [$€-1]_-;_-@_-</c:formatCode>
                <c:ptCount val="12"/>
                <c:pt idx="0">
                  <c:v>52</c:v>
                </c:pt>
                <c:pt idx="1">
                  <c:v>54</c:v>
                </c:pt>
                <c:pt idx="2">
                  <c:v>56</c:v>
                </c:pt>
                <c:pt idx="3">
                  <c:v>58</c:v>
                </c:pt>
                <c:pt idx="4">
                  <c:v>60</c:v>
                </c:pt>
                <c:pt idx="5">
                  <c:v>62</c:v>
                </c:pt>
                <c:pt idx="6">
                  <c:v>64</c:v>
                </c:pt>
                <c:pt idx="7">
                  <c:v>66</c:v>
                </c:pt>
                <c:pt idx="8">
                  <c:v>68</c:v>
                </c:pt>
                <c:pt idx="9">
                  <c:v>70</c:v>
                </c:pt>
                <c:pt idx="10">
                  <c:v>72</c:v>
                </c:pt>
                <c:pt idx="11">
                  <c:v>74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D3E3-416F-BF3B-96CE36B65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692546"/>
        <c:axId val="555086642"/>
      </c:barChart>
      <c:catAx>
        <c:axId val="19169254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hu-H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hu-HU"/>
          </a:p>
        </c:txPr>
        <c:crossAx val="555086642"/>
        <c:crosses val="autoZero"/>
        <c:auto val="1"/>
        <c:lblAlgn val="ctr"/>
        <c:lblOffset val="100"/>
        <c:noMultiLvlLbl val="1"/>
      </c:catAx>
      <c:valAx>
        <c:axId val="55508664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hu-HU"/>
              </a:p>
            </c:rich>
          </c:tx>
          <c:overlay val="0"/>
        </c:title>
        <c:numFmt formatCode="_-* #\ ##0.00\ [$€-1]_-;\-* #\ ##0.00\ [$€-1]_-;_-* &quot;-&quot;??\ [$€-1]_-;_-@_-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hu-HU"/>
          </a:p>
        </c:txPr>
        <c:crossAx val="19169254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hu-H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Kiadás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Reviewer!$C$65:$N$65</c:f>
              <c:numCache>
                <c:formatCode>_-* #\ ##0.00\ [$€-1]_-;\-* #\ ##0.00\ [$€-1]_-;_-* "-"??\ [$€-1]_-;_-@_-</c:formatCode>
                <c:ptCount val="12"/>
                <c:pt idx="0">
                  <c:v>52.589999999999996</c:v>
                </c:pt>
                <c:pt idx="1">
                  <c:v>52.610000000000007</c:v>
                </c:pt>
                <c:pt idx="2">
                  <c:v>52.63</c:v>
                </c:pt>
                <c:pt idx="3">
                  <c:v>52.65</c:v>
                </c:pt>
                <c:pt idx="4">
                  <c:v>52.669999999999995</c:v>
                </c:pt>
                <c:pt idx="5">
                  <c:v>52.690000000000005</c:v>
                </c:pt>
                <c:pt idx="6">
                  <c:v>52.71</c:v>
                </c:pt>
                <c:pt idx="7">
                  <c:v>52.73</c:v>
                </c:pt>
                <c:pt idx="8">
                  <c:v>52.750000000000007</c:v>
                </c:pt>
                <c:pt idx="9">
                  <c:v>52.77</c:v>
                </c:pt>
                <c:pt idx="10">
                  <c:v>52.79</c:v>
                </c:pt>
                <c:pt idx="11">
                  <c:v>52.809999999999995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638-4067-AD60-FC19F130DD9A}"/>
            </c:ext>
          </c:extLst>
        </c:ser>
        <c:ser>
          <c:idx val="1"/>
          <c:order val="1"/>
          <c:invertIfNegative val="1"/>
          <c:val>
            <c:numRef>
              <c:f>Reviewer!$C$66:$N$66</c:f>
              <c:numCache>
                <c:formatCode>_-* #\ ##0.00\ [$€-1]_-;\-* #\ ##0.00\ [$€-1]_-;_-* "-"??\ [$€-1]_-;_-@_-</c:formatCode>
                <c:ptCount val="12"/>
                <c:pt idx="0">
                  <c:v>76</c:v>
                </c:pt>
                <c:pt idx="1">
                  <c:v>78</c:v>
                </c:pt>
                <c:pt idx="2">
                  <c:v>80</c:v>
                </c:pt>
                <c:pt idx="3">
                  <c:v>82</c:v>
                </c:pt>
                <c:pt idx="4">
                  <c:v>84</c:v>
                </c:pt>
                <c:pt idx="5">
                  <c:v>86</c:v>
                </c:pt>
                <c:pt idx="6">
                  <c:v>88</c:v>
                </c:pt>
                <c:pt idx="7">
                  <c:v>90</c:v>
                </c:pt>
                <c:pt idx="8">
                  <c:v>92</c:v>
                </c:pt>
                <c:pt idx="9">
                  <c:v>94</c:v>
                </c:pt>
                <c:pt idx="10">
                  <c:v>96</c:v>
                </c:pt>
                <c:pt idx="11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38-4067-AD60-FC19F130D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309594"/>
        <c:axId val="28149937"/>
      </c:barChart>
      <c:catAx>
        <c:axId val="53230959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hu-H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hu-HU"/>
          </a:p>
        </c:txPr>
        <c:crossAx val="28149937"/>
        <c:crosses val="autoZero"/>
        <c:auto val="1"/>
        <c:lblAlgn val="ctr"/>
        <c:lblOffset val="100"/>
        <c:noMultiLvlLbl val="1"/>
      </c:catAx>
      <c:valAx>
        <c:axId val="2814993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hu-HU"/>
              </a:p>
            </c:rich>
          </c:tx>
          <c:overlay val="0"/>
        </c:title>
        <c:numFmt formatCode="_-* #\ ##0.00\ [$€-1]_-;\-* #\ ##0.00\ [$€-1]_-;_-* &quot;-&quot;??\ [$€-1]_-;_-@_-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hu-HU"/>
          </a:p>
        </c:txPr>
        <c:crossAx val="53230959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hu-H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hu-HU" b="0" i="0">
                <a:solidFill>
                  <a:srgbClr val="757575"/>
                </a:solidFill>
                <a:latin typeface="+mn-lt"/>
              </a:rPr>
              <a:t>Kiadások és Bevételek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Kiadás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'Expenses-Incomes total'!$E$19:$AY$19</c:f>
              <c:numCache>
                <c:formatCode>_-* #\ ##0.00\ [$€-1]_-;\-* #\ ##0.00\ [$€-1]_-;_-* "-"??\ [$€-1]_-;_-@_-</c:formatCode>
                <c:ptCount val="47"/>
                <c:pt idx="0">
                  <c:v>51.890000000000008</c:v>
                </c:pt>
                <c:pt idx="1">
                  <c:v>51.910000000000004</c:v>
                </c:pt>
                <c:pt idx="2">
                  <c:v>51.93</c:v>
                </c:pt>
                <c:pt idx="3">
                  <c:v>51.949999999999996</c:v>
                </c:pt>
                <c:pt idx="4">
                  <c:v>51.970000000000006</c:v>
                </c:pt>
                <c:pt idx="5">
                  <c:v>51.99</c:v>
                </c:pt>
                <c:pt idx="6">
                  <c:v>52.01</c:v>
                </c:pt>
                <c:pt idx="7">
                  <c:v>52.030000000000008</c:v>
                </c:pt>
                <c:pt idx="8">
                  <c:v>52.050000000000004</c:v>
                </c:pt>
                <c:pt idx="9">
                  <c:v>52.07</c:v>
                </c:pt>
                <c:pt idx="10">
                  <c:v>52.089999999999996</c:v>
                </c:pt>
                <c:pt idx="11">
                  <c:v>52.110000000000007</c:v>
                </c:pt>
                <c:pt idx="12">
                  <c:v>52.13</c:v>
                </c:pt>
                <c:pt idx="13">
                  <c:v>52.15</c:v>
                </c:pt>
                <c:pt idx="14">
                  <c:v>52.169999999999995</c:v>
                </c:pt>
                <c:pt idx="15">
                  <c:v>52.190000000000005</c:v>
                </c:pt>
                <c:pt idx="16">
                  <c:v>52.21</c:v>
                </c:pt>
                <c:pt idx="17">
                  <c:v>52.23</c:v>
                </c:pt>
                <c:pt idx="18">
                  <c:v>52.250000000000007</c:v>
                </c:pt>
                <c:pt idx="19">
                  <c:v>52.27</c:v>
                </c:pt>
                <c:pt idx="20">
                  <c:v>52.29</c:v>
                </c:pt>
                <c:pt idx="21">
                  <c:v>52.309999999999995</c:v>
                </c:pt>
                <c:pt idx="22">
                  <c:v>52.330000000000005</c:v>
                </c:pt>
                <c:pt idx="23">
                  <c:v>52.35</c:v>
                </c:pt>
                <c:pt idx="24">
                  <c:v>52.37</c:v>
                </c:pt>
                <c:pt idx="25">
                  <c:v>52.390000000000008</c:v>
                </c:pt>
                <c:pt idx="26">
                  <c:v>52.410000000000004</c:v>
                </c:pt>
                <c:pt idx="27">
                  <c:v>52.43</c:v>
                </c:pt>
                <c:pt idx="28">
                  <c:v>52.449999999999996</c:v>
                </c:pt>
                <c:pt idx="29">
                  <c:v>52.470000000000006</c:v>
                </c:pt>
                <c:pt idx="30">
                  <c:v>52.49</c:v>
                </c:pt>
                <c:pt idx="31">
                  <c:v>52.51</c:v>
                </c:pt>
                <c:pt idx="32">
                  <c:v>52.530000000000008</c:v>
                </c:pt>
                <c:pt idx="33">
                  <c:v>52.550000000000004</c:v>
                </c:pt>
                <c:pt idx="34">
                  <c:v>52.57</c:v>
                </c:pt>
                <c:pt idx="35">
                  <c:v>52.589999999999996</c:v>
                </c:pt>
                <c:pt idx="36">
                  <c:v>52.610000000000007</c:v>
                </c:pt>
                <c:pt idx="37">
                  <c:v>52.63</c:v>
                </c:pt>
                <c:pt idx="38">
                  <c:v>52.65</c:v>
                </c:pt>
                <c:pt idx="39">
                  <c:v>52.669999999999995</c:v>
                </c:pt>
                <c:pt idx="40">
                  <c:v>52.690000000000005</c:v>
                </c:pt>
                <c:pt idx="41">
                  <c:v>52.71</c:v>
                </c:pt>
                <c:pt idx="42">
                  <c:v>52.73</c:v>
                </c:pt>
                <c:pt idx="43">
                  <c:v>52.750000000000007</c:v>
                </c:pt>
                <c:pt idx="44">
                  <c:v>52.77</c:v>
                </c:pt>
                <c:pt idx="45">
                  <c:v>52.79</c:v>
                </c:pt>
                <c:pt idx="46">
                  <c:v>52.809999999999995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B00-479D-BD7C-0564B11862D2}"/>
            </c:ext>
          </c:extLst>
        </c:ser>
        <c:ser>
          <c:idx val="1"/>
          <c:order val="1"/>
          <c:tx>
            <c:v>Bevétel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'Expenses-Incomes total'!$E$20:$AY$20</c:f>
              <c:numCache>
                <c:formatCode>_-* #\ ##0.00\ [$€-1]_-;\-* #\ ##0.00\ [$€-1]_-;_-* "-"??\ [$€-1]_-;_-@_-</c:formatCode>
                <c:ptCount val="47"/>
                <c:pt idx="0">
                  <c:v>6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16</c:v>
                </c:pt>
                <c:pt idx="6">
                  <c:v>18</c:v>
                </c:pt>
                <c:pt idx="7">
                  <c:v>20</c:v>
                </c:pt>
                <c:pt idx="8">
                  <c:v>22</c:v>
                </c:pt>
                <c:pt idx="9">
                  <c:v>24</c:v>
                </c:pt>
                <c:pt idx="10">
                  <c:v>26</c:v>
                </c:pt>
                <c:pt idx="11">
                  <c:v>28</c:v>
                </c:pt>
                <c:pt idx="12">
                  <c:v>30</c:v>
                </c:pt>
                <c:pt idx="13">
                  <c:v>32</c:v>
                </c:pt>
                <c:pt idx="14">
                  <c:v>34</c:v>
                </c:pt>
                <c:pt idx="15">
                  <c:v>36</c:v>
                </c:pt>
                <c:pt idx="16">
                  <c:v>38</c:v>
                </c:pt>
                <c:pt idx="17">
                  <c:v>40</c:v>
                </c:pt>
                <c:pt idx="18">
                  <c:v>42</c:v>
                </c:pt>
                <c:pt idx="19">
                  <c:v>44</c:v>
                </c:pt>
                <c:pt idx="20">
                  <c:v>46</c:v>
                </c:pt>
                <c:pt idx="21">
                  <c:v>48</c:v>
                </c:pt>
                <c:pt idx="22">
                  <c:v>50</c:v>
                </c:pt>
                <c:pt idx="23">
                  <c:v>52</c:v>
                </c:pt>
                <c:pt idx="24">
                  <c:v>54</c:v>
                </c:pt>
                <c:pt idx="25">
                  <c:v>56</c:v>
                </c:pt>
                <c:pt idx="26">
                  <c:v>58</c:v>
                </c:pt>
                <c:pt idx="27">
                  <c:v>60</c:v>
                </c:pt>
                <c:pt idx="28">
                  <c:v>62</c:v>
                </c:pt>
                <c:pt idx="29">
                  <c:v>64</c:v>
                </c:pt>
                <c:pt idx="30">
                  <c:v>66</c:v>
                </c:pt>
                <c:pt idx="31">
                  <c:v>68</c:v>
                </c:pt>
                <c:pt idx="32">
                  <c:v>70</c:v>
                </c:pt>
                <c:pt idx="33">
                  <c:v>72</c:v>
                </c:pt>
                <c:pt idx="34">
                  <c:v>74</c:v>
                </c:pt>
                <c:pt idx="35">
                  <c:v>76</c:v>
                </c:pt>
                <c:pt idx="36">
                  <c:v>78</c:v>
                </c:pt>
                <c:pt idx="37">
                  <c:v>80</c:v>
                </c:pt>
                <c:pt idx="38">
                  <c:v>82</c:v>
                </c:pt>
                <c:pt idx="39">
                  <c:v>84</c:v>
                </c:pt>
                <c:pt idx="40">
                  <c:v>86</c:v>
                </c:pt>
                <c:pt idx="41">
                  <c:v>88</c:v>
                </c:pt>
                <c:pt idx="42">
                  <c:v>90</c:v>
                </c:pt>
                <c:pt idx="43">
                  <c:v>92</c:v>
                </c:pt>
                <c:pt idx="44">
                  <c:v>94</c:v>
                </c:pt>
                <c:pt idx="45">
                  <c:v>96</c:v>
                </c:pt>
                <c:pt idx="46">
                  <c:v>98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B00-479D-BD7C-0564B1186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3135813"/>
        <c:axId val="430888208"/>
      </c:barChart>
      <c:catAx>
        <c:axId val="110313581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hu-H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hu-HU"/>
          </a:p>
        </c:txPr>
        <c:crossAx val="430888208"/>
        <c:crosses val="autoZero"/>
        <c:auto val="1"/>
        <c:lblAlgn val="ctr"/>
        <c:lblOffset val="100"/>
        <c:noMultiLvlLbl val="1"/>
      </c:catAx>
      <c:valAx>
        <c:axId val="43088820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hu-HU"/>
              </a:p>
            </c:rich>
          </c:tx>
          <c:overlay val="0"/>
        </c:title>
        <c:numFmt formatCode="_-* #\ ##0.00\ [$€-1]_-;\-* #\ ##0.00\ [$€-1]_-;_-* &quot;-&quot;??\ [$€-1]_-;_-@_-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hu-HU"/>
          </a:p>
        </c:txPr>
        <c:crossAx val="110313581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5445723499325547"/>
          <c:y val="0.18830570902394109"/>
        </c:manualLayout>
      </c:layout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hu-H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hu-HU" b="0" i="0">
                <a:solidFill>
                  <a:srgbClr val="757575"/>
                </a:solidFill>
                <a:latin typeface="+mn-lt"/>
              </a:rPr>
              <a:t>Number of employees</a:t>
            </a:r>
          </a:p>
        </c:rich>
      </c:tx>
      <c:layout>
        <c:manualLayout>
          <c:xMode val="edge"/>
          <c:yMode val="edge"/>
          <c:x val="1.3082039911308204E-2"/>
          <c:y val="4.152542372881356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cmpd="sng">
              <a:solidFill>
                <a:srgbClr val="5B9BD5"/>
              </a:solidFill>
            </a:ln>
          </c:spPr>
          <c:marker>
            <c:symbol val="none"/>
          </c:marker>
          <c:val>
            <c:numRef>
              <c:f>'Personnel expenses'!$E$19:$AZ$19</c:f>
              <c:numCache>
                <c:formatCode>General</c:formatCode>
                <c:ptCount val="48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4-4EB7-B54E-51B6F3054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564573"/>
        <c:axId val="2108575484"/>
      </c:lineChart>
      <c:catAx>
        <c:axId val="214556457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hu-H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hu-HU"/>
          </a:p>
        </c:txPr>
        <c:crossAx val="2108575484"/>
        <c:crosses val="autoZero"/>
        <c:auto val="1"/>
        <c:lblAlgn val="ctr"/>
        <c:lblOffset val="100"/>
        <c:noMultiLvlLbl val="1"/>
      </c:catAx>
      <c:valAx>
        <c:axId val="210857548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hu-H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hu-HU"/>
          </a:p>
        </c:txPr>
        <c:crossAx val="214556457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hu-H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hu-HU" b="0" i="0">
                <a:solidFill>
                  <a:srgbClr val="757575"/>
                </a:solidFill>
                <a:latin typeface="+mn-lt"/>
              </a:rPr>
              <a:t>Total wage costs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cmpd="sng">
              <a:solidFill>
                <a:srgbClr val="5B9BD5"/>
              </a:solidFill>
            </a:ln>
          </c:spPr>
          <c:marker>
            <c:symbol val="none"/>
          </c:marker>
          <c:val>
            <c:numRef>
              <c:f>'Personnel expenses'!$E$18:$AZ$18</c:f>
              <c:numCache>
                <c:formatCode>_-* #\ ##0.00\ [$€-1]_-;\-* #\ ##0.00\ [$€-1]_-;_-* "-"??\ [$€-1]_-;_-@_-</c:formatCode>
                <c:ptCount val="48"/>
                <c:pt idx="0">
                  <c:v>0.85000000000000009</c:v>
                </c:pt>
                <c:pt idx="1">
                  <c:v>0.85000000000000009</c:v>
                </c:pt>
                <c:pt idx="2">
                  <c:v>0.85000000000000009</c:v>
                </c:pt>
                <c:pt idx="3">
                  <c:v>0.85000000000000009</c:v>
                </c:pt>
                <c:pt idx="4">
                  <c:v>0.85000000000000009</c:v>
                </c:pt>
                <c:pt idx="5">
                  <c:v>0.85000000000000009</c:v>
                </c:pt>
                <c:pt idx="6">
                  <c:v>0.85000000000000009</c:v>
                </c:pt>
                <c:pt idx="7">
                  <c:v>0.85000000000000009</c:v>
                </c:pt>
                <c:pt idx="8">
                  <c:v>0.85000000000000009</c:v>
                </c:pt>
                <c:pt idx="9">
                  <c:v>0.85000000000000009</c:v>
                </c:pt>
                <c:pt idx="10">
                  <c:v>0.85000000000000009</c:v>
                </c:pt>
                <c:pt idx="11">
                  <c:v>0.85000000000000009</c:v>
                </c:pt>
                <c:pt idx="12">
                  <c:v>0.85000000000000009</c:v>
                </c:pt>
                <c:pt idx="13">
                  <c:v>0.85000000000000009</c:v>
                </c:pt>
                <c:pt idx="14">
                  <c:v>0.85000000000000009</c:v>
                </c:pt>
                <c:pt idx="15">
                  <c:v>0.85000000000000009</c:v>
                </c:pt>
                <c:pt idx="16">
                  <c:v>0.85000000000000009</c:v>
                </c:pt>
                <c:pt idx="17">
                  <c:v>0.85000000000000009</c:v>
                </c:pt>
                <c:pt idx="18">
                  <c:v>0.85000000000000009</c:v>
                </c:pt>
                <c:pt idx="19">
                  <c:v>0.85000000000000009</c:v>
                </c:pt>
                <c:pt idx="20">
                  <c:v>0.85000000000000009</c:v>
                </c:pt>
                <c:pt idx="21">
                  <c:v>0.85000000000000009</c:v>
                </c:pt>
                <c:pt idx="22">
                  <c:v>0.85000000000000009</c:v>
                </c:pt>
                <c:pt idx="23">
                  <c:v>0.85000000000000009</c:v>
                </c:pt>
                <c:pt idx="24">
                  <c:v>0.85000000000000009</c:v>
                </c:pt>
                <c:pt idx="25">
                  <c:v>0.85000000000000009</c:v>
                </c:pt>
                <c:pt idx="26">
                  <c:v>0.85000000000000009</c:v>
                </c:pt>
                <c:pt idx="27">
                  <c:v>0.85000000000000009</c:v>
                </c:pt>
                <c:pt idx="28">
                  <c:v>0.85000000000000009</c:v>
                </c:pt>
                <c:pt idx="29">
                  <c:v>0.85000000000000009</c:v>
                </c:pt>
                <c:pt idx="30">
                  <c:v>0.85000000000000009</c:v>
                </c:pt>
                <c:pt idx="31">
                  <c:v>0.85000000000000009</c:v>
                </c:pt>
                <c:pt idx="32">
                  <c:v>0.85000000000000009</c:v>
                </c:pt>
                <c:pt idx="33">
                  <c:v>0.85000000000000009</c:v>
                </c:pt>
                <c:pt idx="34">
                  <c:v>0.85000000000000009</c:v>
                </c:pt>
                <c:pt idx="35">
                  <c:v>0.85000000000000009</c:v>
                </c:pt>
                <c:pt idx="36">
                  <c:v>0.85000000000000009</c:v>
                </c:pt>
                <c:pt idx="37">
                  <c:v>0.85000000000000009</c:v>
                </c:pt>
                <c:pt idx="38">
                  <c:v>0.85000000000000009</c:v>
                </c:pt>
                <c:pt idx="39">
                  <c:v>0.85000000000000009</c:v>
                </c:pt>
                <c:pt idx="40">
                  <c:v>0.85000000000000009</c:v>
                </c:pt>
                <c:pt idx="41">
                  <c:v>0.85000000000000009</c:v>
                </c:pt>
                <c:pt idx="42">
                  <c:v>0.85000000000000009</c:v>
                </c:pt>
                <c:pt idx="43">
                  <c:v>0.85000000000000009</c:v>
                </c:pt>
                <c:pt idx="44">
                  <c:v>0.85000000000000009</c:v>
                </c:pt>
                <c:pt idx="45">
                  <c:v>0.85000000000000009</c:v>
                </c:pt>
                <c:pt idx="46">
                  <c:v>0.85000000000000009</c:v>
                </c:pt>
                <c:pt idx="47">
                  <c:v>0.85000000000000009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0-4C6C-8311-C636A3864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0791296"/>
        <c:axId val="1127613046"/>
      </c:lineChart>
      <c:catAx>
        <c:axId val="270791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hu-H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hu-HU"/>
          </a:p>
        </c:txPr>
        <c:crossAx val="1127613046"/>
        <c:crosses val="autoZero"/>
        <c:auto val="1"/>
        <c:lblAlgn val="ctr"/>
        <c:lblOffset val="100"/>
        <c:noMultiLvlLbl val="1"/>
      </c:catAx>
      <c:valAx>
        <c:axId val="112761304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hu-HU"/>
              </a:p>
            </c:rich>
          </c:tx>
          <c:overlay val="0"/>
        </c:title>
        <c:numFmt formatCode="_-* #\ ##0.00\ [$€-1]_-;\-* #\ ##0.00\ [$€-1]_-;_-* &quot;-&quot;??\ [$€-1]_-;_-@_-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hu-HU"/>
          </a:p>
        </c:txPr>
        <c:crossAx val="27079129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hu-H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19050</xdr:colOff>
      <xdr:row>36</xdr:row>
      <xdr:rowOff>123825</xdr:rowOff>
    </xdr:from>
    <xdr:ext cx="5715000" cy="1038225"/>
    <xdr:graphicFrame macro="">
      <xdr:nvGraphicFramePr>
        <xdr:cNvPr id="417360730" name="Chart 1" title="Grafikon">
          <a:extLst>
            <a:ext uri="{FF2B5EF4-FFF2-40B4-BE49-F238E27FC236}">
              <a16:creationId xmlns:a16="http://schemas.microsoft.com/office/drawing/2014/main" id="{00000000-0008-0000-0000-00005A6BE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14</xdr:col>
      <xdr:colOff>19050</xdr:colOff>
      <xdr:row>44</xdr:row>
      <xdr:rowOff>161925</xdr:rowOff>
    </xdr:from>
    <xdr:ext cx="5715000" cy="990600"/>
    <xdr:graphicFrame macro="">
      <xdr:nvGraphicFramePr>
        <xdr:cNvPr id="907115594" name="Chart 2" title="Grafikon">
          <a:extLst>
            <a:ext uri="{FF2B5EF4-FFF2-40B4-BE49-F238E27FC236}">
              <a16:creationId xmlns:a16="http://schemas.microsoft.com/office/drawing/2014/main" id="{00000000-0008-0000-0000-00004A7C1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14</xdr:col>
      <xdr:colOff>19050</xdr:colOff>
      <xdr:row>52</xdr:row>
      <xdr:rowOff>142875</xdr:rowOff>
    </xdr:from>
    <xdr:ext cx="5715000" cy="1038225"/>
    <xdr:graphicFrame macro="">
      <xdr:nvGraphicFramePr>
        <xdr:cNvPr id="114271214" name="Chart 3" title="Grafikon">
          <a:extLst>
            <a:ext uri="{FF2B5EF4-FFF2-40B4-BE49-F238E27FC236}">
              <a16:creationId xmlns:a16="http://schemas.microsoft.com/office/drawing/2014/main" id="{00000000-0008-0000-0000-0000EEA3C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14</xdr:col>
      <xdr:colOff>19050</xdr:colOff>
      <xdr:row>60</xdr:row>
      <xdr:rowOff>142875</xdr:rowOff>
    </xdr:from>
    <xdr:ext cx="5715000" cy="1038225"/>
    <xdr:graphicFrame macro="">
      <xdr:nvGraphicFramePr>
        <xdr:cNvPr id="1698190405" name="Chart 4" title="Grafikon">
          <a:extLst>
            <a:ext uri="{FF2B5EF4-FFF2-40B4-BE49-F238E27FC236}">
              <a16:creationId xmlns:a16="http://schemas.microsoft.com/office/drawing/2014/main" id="{00000000-0008-0000-0000-000045543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</xdr:row>
      <xdr:rowOff>165100</xdr:rowOff>
    </xdr:from>
    <xdr:ext cx="10591800" cy="1724025"/>
    <xdr:graphicFrame macro="">
      <xdr:nvGraphicFramePr>
        <xdr:cNvPr id="1115918240" name="Chart 6" title="Grafikon">
          <a:extLst>
            <a:ext uri="{FF2B5EF4-FFF2-40B4-BE49-F238E27FC236}">
              <a16:creationId xmlns:a16="http://schemas.microsoft.com/office/drawing/2014/main" id="{00000000-0008-0000-0100-0000A08F8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19050</xdr:colOff>
      <xdr:row>6</xdr:row>
      <xdr:rowOff>6350</xdr:rowOff>
    </xdr:from>
    <xdr:ext cx="4295775" cy="1123950"/>
    <xdr:graphicFrame macro="">
      <xdr:nvGraphicFramePr>
        <xdr:cNvPr id="1995342018" name="Chart 8" title="Grafikon">
          <a:extLst>
            <a:ext uri="{FF2B5EF4-FFF2-40B4-BE49-F238E27FC236}">
              <a16:creationId xmlns:a16="http://schemas.microsoft.com/office/drawing/2014/main" id="{00000000-0008-0000-0300-0000C280E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15</xdr:col>
      <xdr:colOff>12700</xdr:colOff>
      <xdr:row>6</xdr:row>
      <xdr:rowOff>6350</xdr:rowOff>
    </xdr:from>
    <xdr:ext cx="4295775" cy="1123950"/>
    <xdr:graphicFrame macro="">
      <xdr:nvGraphicFramePr>
        <xdr:cNvPr id="1570588653" name="Chart 9" title="Grafikon">
          <a:extLst>
            <a:ext uri="{FF2B5EF4-FFF2-40B4-BE49-F238E27FC236}">
              <a16:creationId xmlns:a16="http://schemas.microsoft.com/office/drawing/2014/main" id="{00000000-0008-0000-0300-0000ED479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955"/>
  <sheetViews>
    <sheetView tabSelected="1" zoomScale="90" zoomScaleNormal="90" workbookViewId="0">
      <selection activeCell="L20" sqref="L20"/>
    </sheetView>
  </sheetViews>
  <sheetFormatPr defaultColWidth="14.44140625" defaultRowHeight="15" customHeight="1" x14ac:dyDescent="0.3"/>
  <cols>
    <col min="1" max="1" width="8.6640625" customWidth="1"/>
    <col min="2" max="2" width="45.88671875" customWidth="1"/>
    <col min="3" max="3" width="22.77734375" bestFit="1" customWidth="1"/>
    <col min="4" max="4" width="17.109375" customWidth="1"/>
    <col min="5" max="5" width="17" customWidth="1"/>
    <col min="6" max="6" width="14.5546875" customWidth="1"/>
    <col min="7" max="7" width="14.6640625" customWidth="1"/>
    <col min="8" max="8" width="20.6640625" customWidth="1"/>
    <col min="9" max="9" width="15.5546875" customWidth="1"/>
    <col min="10" max="10" width="12.6640625" customWidth="1"/>
    <col min="11" max="11" width="15.33203125" customWidth="1"/>
    <col min="12" max="12" width="12.88671875" customWidth="1"/>
    <col min="13" max="13" width="14" customWidth="1"/>
    <col min="14" max="14" width="13.88671875" customWidth="1"/>
    <col min="15" max="16" width="11.5546875" customWidth="1"/>
    <col min="17" max="17" width="12.88671875" customWidth="1"/>
    <col min="18" max="21" width="11.5546875" customWidth="1"/>
    <col min="22" max="38" width="12.88671875" customWidth="1"/>
    <col min="39" max="62" width="8.6640625" customWidth="1"/>
  </cols>
  <sheetData>
    <row r="1" spans="1:63" ht="15" customHeight="1" x14ac:dyDescent="0.3">
      <c r="B1" s="344" t="s">
        <v>158</v>
      </c>
    </row>
    <row r="2" spans="1:63" ht="15" customHeight="1" x14ac:dyDescent="0.3">
      <c r="B2" s="344" t="s">
        <v>159</v>
      </c>
      <c r="C2" t="s">
        <v>160</v>
      </c>
    </row>
    <row r="3" spans="1:63" ht="14.4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63" ht="15.6" x14ac:dyDescent="0.3">
      <c r="A4" s="2"/>
      <c r="B4" s="3" t="s">
        <v>0</v>
      </c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</row>
    <row r="5" spans="1:63" ht="14.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</row>
    <row r="6" spans="1:63" ht="14.4" x14ac:dyDescent="0.3">
      <c r="A6" s="1"/>
      <c r="B6" s="1"/>
      <c r="C6" s="274" t="s">
        <v>156</v>
      </c>
      <c r="D6" s="274" t="s">
        <v>1</v>
      </c>
      <c r="E6" s="274" t="s">
        <v>2</v>
      </c>
      <c r="F6" s="278" t="s">
        <v>157</v>
      </c>
      <c r="G6" s="279"/>
      <c r="H6" s="279"/>
      <c r="I6" s="27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63" ht="14.4" x14ac:dyDescent="0.3">
      <c r="A7" s="1"/>
      <c r="B7" s="271" t="s">
        <v>3</v>
      </c>
      <c r="C7" s="128">
        <v>45658</v>
      </c>
      <c r="D7" s="129">
        <v>46388</v>
      </c>
      <c r="E7" s="128">
        <v>47119</v>
      </c>
      <c r="F7" s="278"/>
      <c r="G7" s="279"/>
      <c r="H7" s="279"/>
      <c r="I7" s="27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63" ht="14.4" x14ac:dyDescent="0.3">
      <c r="A8" s="1"/>
      <c r="B8" s="7" t="s">
        <v>4</v>
      </c>
      <c r="C8" s="126">
        <v>0</v>
      </c>
      <c r="D8" s="127">
        <v>0</v>
      </c>
      <c r="E8" s="130">
        <v>0</v>
      </c>
      <c r="F8" s="278"/>
      <c r="G8" s="279"/>
      <c r="H8" s="279"/>
      <c r="I8" s="27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63" ht="14.4" x14ac:dyDescent="0.3">
      <c r="A9" s="1"/>
      <c r="B9" s="7" t="s">
        <v>5</v>
      </c>
      <c r="C9" s="131">
        <v>1</v>
      </c>
      <c r="D9" s="132">
        <v>1</v>
      </c>
      <c r="E9" s="133">
        <v>1</v>
      </c>
      <c r="F9" s="278"/>
      <c r="G9" s="279"/>
      <c r="H9" s="279"/>
      <c r="I9" s="27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63" ht="14.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63" ht="14.4" x14ac:dyDescent="0.3">
      <c r="A11" s="1"/>
      <c r="B11" s="1"/>
      <c r="C11" s="1"/>
      <c r="D11" s="1"/>
      <c r="E11" s="1"/>
      <c r="F11" s="9"/>
      <c r="G11" s="9"/>
      <c r="H11" s="10" t="s">
        <v>6</v>
      </c>
      <c r="I11" s="124">
        <v>2035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63" ht="14.4" x14ac:dyDescent="0.3">
      <c r="A12" s="1"/>
      <c r="B12" s="12" t="s">
        <v>7</v>
      </c>
      <c r="C12" s="123">
        <v>0</v>
      </c>
      <c r="D12" s="1"/>
      <c r="E12" s="10" t="s">
        <v>8</v>
      </c>
      <c r="F12" s="125" t="s">
        <v>100</v>
      </c>
      <c r="G12" s="13"/>
      <c r="H12" s="10" t="s">
        <v>9</v>
      </c>
      <c r="I12" s="255">
        <v>10000000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63" ht="14.4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63" ht="14.4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63" ht="14.4" x14ac:dyDescent="0.3">
      <c r="A15" s="1"/>
      <c r="B15" s="261" t="s">
        <v>154</v>
      </c>
      <c r="C15" s="14" t="s">
        <v>101</v>
      </c>
      <c r="D15" s="14" t="s">
        <v>102</v>
      </c>
      <c r="E15" s="14" t="s">
        <v>103</v>
      </c>
      <c r="F15" s="14" t="s">
        <v>104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63" ht="15.75" customHeight="1" x14ac:dyDescent="0.3">
      <c r="A16" s="1"/>
      <c r="B16" s="233" t="s">
        <v>144</v>
      </c>
      <c r="C16" s="256">
        <v>1</v>
      </c>
      <c r="D16" s="257">
        <v>1</v>
      </c>
      <c r="E16" s="257">
        <v>1</v>
      </c>
      <c r="F16" s="257">
        <v>1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62" ht="15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62" ht="15.75" customHeight="1" x14ac:dyDescent="0.3">
      <c r="A18" s="1"/>
      <c r="B18" s="1"/>
      <c r="C18" s="15"/>
      <c r="D18" s="15"/>
      <c r="E18" s="16"/>
      <c r="F18" s="15"/>
      <c r="G18" s="15"/>
      <c r="H18" s="15"/>
      <c r="I18" s="15"/>
      <c r="J18" s="15"/>
      <c r="K18" s="15"/>
      <c r="L18" s="15"/>
      <c r="M18" s="15"/>
      <c r="N18" s="1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62" ht="15.75" customHeight="1" x14ac:dyDescent="0.3">
      <c r="A19" s="1"/>
      <c r="B19" s="260" t="s">
        <v>153</v>
      </c>
      <c r="C19" s="17">
        <v>2025</v>
      </c>
      <c r="D19" s="14">
        <v>2026</v>
      </c>
      <c r="E19" s="18" t="s">
        <v>10</v>
      </c>
      <c r="F19" s="17">
        <v>2027</v>
      </c>
      <c r="G19" s="18" t="s">
        <v>10</v>
      </c>
      <c r="H19" s="17">
        <v>2028</v>
      </c>
      <c r="I19" s="18" t="s">
        <v>10</v>
      </c>
      <c r="J19" s="15"/>
      <c r="K19" s="15"/>
      <c r="L19" s="15"/>
      <c r="M19" s="15"/>
      <c r="N19" s="1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62" ht="15.75" customHeight="1" x14ac:dyDescent="0.3">
      <c r="A20" s="1"/>
      <c r="B20" s="21" t="s">
        <v>101</v>
      </c>
      <c r="C20" s="259">
        <f>SUM(Revenues!D21:O21)</f>
        <v>12</v>
      </c>
      <c r="D20" s="259">
        <f>SUM(Revenues!P21:AA21)</f>
        <v>12</v>
      </c>
      <c r="E20" s="20">
        <f>D20/C20-100%</f>
        <v>0</v>
      </c>
      <c r="F20" s="259">
        <f>SUM(Revenues!AB21:AM21)</f>
        <v>12</v>
      </c>
      <c r="G20" s="20">
        <f t="shared" ref="G20:G23" si="0">F20/D20-100%</f>
        <v>0</v>
      </c>
      <c r="H20" s="259">
        <f>SUM(Revenues!AN21:AY21)</f>
        <v>12</v>
      </c>
      <c r="I20" s="20">
        <f t="shared" ref="I20:I23" si="1">H20/F20-100%</f>
        <v>0</v>
      </c>
      <c r="J20" s="15"/>
      <c r="K20" s="15"/>
      <c r="L20" s="15"/>
      <c r="M20" s="15"/>
      <c r="N20" s="1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62" ht="15.75" customHeight="1" x14ac:dyDescent="0.3">
      <c r="A21" s="1"/>
      <c r="B21" s="21" t="s">
        <v>102</v>
      </c>
      <c r="C21" s="259">
        <f>SUM(Revenues!D23:O23)</f>
        <v>12</v>
      </c>
      <c r="D21" s="259">
        <f>SUM(Revenues!P23:AA23)</f>
        <v>12</v>
      </c>
      <c r="E21" s="20">
        <f t="shared" ref="E21:E23" si="2">D21/C21-100%</f>
        <v>0</v>
      </c>
      <c r="F21" s="259">
        <f>SUM(Revenues!AB23:AM23)</f>
        <v>12</v>
      </c>
      <c r="G21" s="20">
        <f t="shared" si="0"/>
        <v>0</v>
      </c>
      <c r="H21" s="259">
        <f>SUM(Revenues!AN23:AY23)</f>
        <v>12</v>
      </c>
      <c r="I21" s="20">
        <f t="shared" si="1"/>
        <v>0</v>
      </c>
      <c r="J21" s="15"/>
      <c r="K21" s="15"/>
      <c r="L21" s="15"/>
      <c r="M21" s="15"/>
      <c r="N21" s="1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62" ht="15.75" customHeight="1" x14ac:dyDescent="0.3">
      <c r="A22" s="1"/>
      <c r="B22" s="258" t="s">
        <v>103</v>
      </c>
      <c r="C22" s="259">
        <f>SUM(Revenues!D28:O28)</f>
        <v>78</v>
      </c>
      <c r="D22" s="259">
        <f>SUM(Revenues!P28:AA28)</f>
        <v>222</v>
      </c>
      <c r="E22" s="20">
        <f t="shared" si="2"/>
        <v>1.8461538461538463</v>
      </c>
      <c r="F22" s="259">
        <f>SUM(Revenues!AB28:AM28)</f>
        <v>366</v>
      </c>
      <c r="G22" s="20">
        <f t="shared" si="0"/>
        <v>0.64864864864864868</v>
      </c>
      <c r="H22" s="259">
        <f>SUM(Revenues!AN28:AY28)</f>
        <v>510</v>
      </c>
      <c r="I22" s="20">
        <f t="shared" si="1"/>
        <v>0.39344262295081966</v>
      </c>
      <c r="J22" s="15"/>
      <c r="K22" s="15"/>
      <c r="L22" s="15"/>
      <c r="M22" s="15"/>
      <c r="N22" s="1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62" ht="15.75" customHeight="1" x14ac:dyDescent="0.3">
      <c r="A23" s="1"/>
      <c r="B23" s="258" t="s">
        <v>104</v>
      </c>
      <c r="C23" s="259">
        <f>SUM(Revenues!D30:O30)</f>
        <v>78</v>
      </c>
      <c r="D23" s="259">
        <f>SUM(Revenues!P30:AA30)</f>
        <v>222</v>
      </c>
      <c r="E23" s="20">
        <f t="shared" si="2"/>
        <v>1.8461538461538463</v>
      </c>
      <c r="F23" s="259">
        <f>SUM(Revenues!AB30:AM30)</f>
        <v>366</v>
      </c>
      <c r="G23" s="20">
        <f t="shared" si="0"/>
        <v>0.64864864864864868</v>
      </c>
      <c r="H23" s="259">
        <f>SUM(Revenues!AN30:AY30)</f>
        <v>510</v>
      </c>
      <c r="I23" s="20">
        <f t="shared" si="1"/>
        <v>0.39344262295081966</v>
      </c>
      <c r="J23" s="15"/>
      <c r="K23" s="15"/>
      <c r="L23" s="15"/>
      <c r="M23" s="15"/>
      <c r="N23" s="1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62" ht="14.4" x14ac:dyDescent="0.3">
      <c r="A24" s="1"/>
      <c r="B24" s="1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62" ht="14.4" x14ac:dyDescent="0.3">
      <c r="A25" s="1"/>
      <c r="B25" s="1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62" ht="15.75" customHeight="1" x14ac:dyDescent="0.3">
      <c r="A26" s="1"/>
      <c r="B26" s="22" t="s">
        <v>13</v>
      </c>
      <c r="C26" s="17">
        <v>2025</v>
      </c>
      <c r="D26" s="14">
        <v>2026</v>
      </c>
      <c r="E26" s="18" t="s">
        <v>10</v>
      </c>
      <c r="F26" s="17">
        <v>2027</v>
      </c>
      <c r="G26" s="18" t="s">
        <v>10</v>
      </c>
      <c r="H26" s="17">
        <v>2028</v>
      </c>
      <c r="I26" s="18" t="s">
        <v>10</v>
      </c>
      <c r="J26" s="15"/>
      <c r="K26" s="15"/>
      <c r="L26" s="15"/>
      <c r="M26" s="15"/>
      <c r="N26" s="1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62" ht="15.75" customHeight="1" x14ac:dyDescent="0.3">
      <c r="A27" s="1"/>
      <c r="B27" s="23" t="s">
        <v>14</v>
      </c>
      <c r="C27" s="262">
        <f>'Expenses-Incomes total'!C10</f>
        <v>180</v>
      </c>
      <c r="D27" s="262">
        <f>'Expenses-Incomes total'!D10</f>
        <v>468</v>
      </c>
      <c r="E27" s="24">
        <f t="shared" ref="E27:E29" si="3">D27/C27-100%</f>
        <v>1.6</v>
      </c>
      <c r="F27" s="262">
        <f>'Expenses-Incomes total'!E10</f>
        <v>756</v>
      </c>
      <c r="G27" s="24">
        <f t="shared" ref="G27:G31" si="4">F27/D27-100%</f>
        <v>0.61538461538461542</v>
      </c>
      <c r="H27" s="262">
        <f>'Expenses-Incomes total'!F10</f>
        <v>1044</v>
      </c>
      <c r="I27" s="24">
        <f t="shared" ref="I27:I31" si="5">H27/F27-100%</f>
        <v>0.38095238095238093</v>
      </c>
      <c r="J27" s="15"/>
      <c r="K27" s="15"/>
      <c r="L27" s="15"/>
      <c r="M27" s="15"/>
      <c r="N27" s="15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62" ht="15.75" customHeight="1" x14ac:dyDescent="0.3">
      <c r="A28" s="1"/>
      <c r="B28" s="19" t="s">
        <v>15</v>
      </c>
      <c r="C28" s="263">
        <f>'Operational costs'!G8</f>
        <v>540</v>
      </c>
      <c r="D28" s="263">
        <f>'Operational costs'!I8</f>
        <v>540</v>
      </c>
      <c r="E28" s="24">
        <f t="shared" si="3"/>
        <v>0</v>
      </c>
      <c r="F28" s="263">
        <f>'Operational costs'!K8</f>
        <v>540</v>
      </c>
      <c r="G28" s="24">
        <f t="shared" si="4"/>
        <v>0</v>
      </c>
      <c r="H28" s="263">
        <f>'Operational costs'!M8</f>
        <v>540</v>
      </c>
      <c r="I28" s="24">
        <f t="shared" si="5"/>
        <v>0</v>
      </c>
      <c r="J28" s="15"/>
      <c r="K28" s="15"/>
      <c r="L28" s="15"/>
      <c r="M28" s="15"/>
      <c r="N28" s="1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62" ht="15.75" customHeight="1" x14ac:dyDescent="0.3">
      <c r="A29" s="1"/>
      <c r="B29" s="19" t="s">
        <v>16</v>
      </c>
      <c r="C29" s="263">
        <f>'Personnel expenses'!D8</f>
        <v>70.2</v>
      </c>
      <c r="D29" s="263">
        <f>'Personnel expenses'!E8</f>
        <v>70.2</v>
      </c>
      <c r="E29" s="24">
        <f t="shared" si="3"/>
        <v>0</v>
      </c>
      <c r="F29" s="263">
        <f>'Personnel expenses'!F8</f>
        <v>70.2</v>
      </c>
      <c r="G29" s="24">
        <f t="shared" si="4"/>
        <v>0</v>
      </c>
      <c r="H29" s="263">
        <f>'Personnel expenses'!G8</f>
        <v>70.2</v>
      </c>
      <c r="I29" s="24">
        <f t="shared" si="5"/>
        <v>0</v>
      </c>
      <c r="J29" s="15"/>
      <c r="K29" s="15"/>
      <c r="L29" s="15"/>
      <c r="M29" s="15"/>
      <c r="N29" s="1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62" ht="15.75" customHeight="1" x14ac:dyDescent="0.3">
      <c r="A30" s="1"/>
      <c r="B30" s="21" t="s">
        <v>17</v>
      </c>
      <c r="C30" s="259">
        <f>'Expenses-Incomes total'!O23</f>
        <v>13.559999999999999</v>
      </c>
      <c r="D30" s="259">
        <f>'Expenses-Incomes total'!Q23</f>
        <v>16.439999999999998</v>
      </c>
      <c r="E30" s="25" t="s">
        <v>11</v>
      </c>
      <c r="F30" s="259">
        <f>'Expenses-Incomes total'!S23</f>
        <v>19.32</v>
      </c>
      <c r="G30" s="24">
        <f t="shared" si="4"/>
        <v>0.17518248175182505</v>
      </c>
      <c r="H30" s="259">
        <f>'Expenses-Incomes total'!U23</f>
        <v>22.200000000000003</v>
      </c>
      <c r="I30" s="24">
        <f t="shared" si="5"/>
        <v>0.14906832298136652</v>
      </c>
      <c r="J30" s="15"/>
      <c r="K30" s="15"/>
      <c r="L30" s="15"/>
      <c r="M30" s="15"/>
      <c r="N30" s="1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62" ht="15.75" customHeight="1" x14ac:dyDescent="0.3">
      <c r="A31" s="1"/>
      <c r="B31" s="26" t="s">
        <v>18</v>
      </c>
      <c r="C31" s="264">
        <f>C27-C28-C29-C30</f>
        <v>-443.76</v>
      </c>
      <c r="D31" s="264">
        <f>D27-D28-D29-D30</f>
        <v>-158.63999999999999</v>
      </c>
      <c r="E31" s="283">
        <f>D31/C31-100%</f>
        <v>-0.64250946457544622</v>
      </c>
      <c r="F31" s="264">
        <f>F27-F28-F29-F30</f>
        <v>126.48000000000002</v>
      </c>
      <c r="G31" s="283">
        <f t="shared" si="4"/>
        <v>-1.7972768532526477</v>
      </c>
      <c r="H31" s="264">
        <f>H27-H28-H29-H30</f>
        <v>411.6</v>
      </c>
      <c r="I31" s="283">
        <f t="shared" si="5"/>
        <v>2.2542694497153697</v>
      </c>
      <c r="J31" s="15"/>
      <c r="K31" s="15"/>
      <c r="L31" s="15"/>
      <c r="M31" s="15"/>
      <c r="N31" s="1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62" ht="15.75" customHeight="1" x14ac:dyDescent="0.3">
      <c r="A32" s="1"/>
      <c r="B32" s="11" t="s">
        <v>19</v>
      </c>
      <c r="C32" s="265">
        <f>C31*C34</f>
        <v>-39.938399999999994</v>
      </c>
      <c r="D32" s="265">
        <f>D31*C34</f>
        <v>-14.277599999999998</v>
      </c>
      <c r="E32" s="284"/>
      <c r="F32" s="265">
        <f>F31-F31*C34</f>
        <v>115.09680000000002</v>
      </c>
      <c r="G32" s="284"/>
      <c r="H32" s="265">
        <f>H31*C34</f>
        <v>37.044000000000004</v>
      </c>
      <c r="I32" s="284"/>
      <c r="J32" s="27"/>
      <c r="K32" s="27"/>
      <c r="L32" s="27"/>
      <c r="M32" s="27"/>
      <c r="N32" s="27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</row>
    <row r="33" spans="1:62" ht="15.75" customHeight="1" x14ac:dyDescent="0.3">
      <c r="A33" s="1"/>
      <c r="B33" s="30" t="s">
        <v>20</v>
      </c>
      <c r="C33" s="266">
        <f t="shared" ref="C33:D33" si="6">C31-C32</f>
        <v>-403.82159999999999</v>
      </c>
      <c r="D33" s="266">
        <f t="shared" si="6"/>
        <v>-144.36239999999998</v>
      </c>
      <c r="E33" s="285"/>
      <c r="F33" s="266">
        <f>F31-F32</f>
        <v>11.383200000000002</v>
      </c>
      <c r="G33" s="285"/>
      <c r="H33" s="266">
        <f>H31-H32</f>
        <v>374.55600000000004</v>
      </c>
      <c r="I33" s="285"/>
      <c r="J33" s="15"/>
      <c r="K33" s="15"/>
      <c r="L33" s="15"/>
      <c r="M33" s="15"/>
      <c r="N33" s="1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62" ht="15.75" customHeight="1" x14ac:dyDescent="0.3">
      <c r="A34" s="1"/>
      <c r="B34" s="31" t="s">
        <v>21</v>
      </c>
      <c r="C34" s="280">
        <v>0.09</v>
      </c>
      <c r="D34" s="281"/>
      <c r="E34" s="281"/>
      <c r="F34" s="281"/>
      <c r="G34" s="281"/>
      <c r="H34" s="281"/>
      <c r="I34" s="282"/>
      <c r="J34" s="15"/>
      <c r="K34" s="15"/>
      <c r="L34" s="15"/>
      <c r="M34" s="15"/>
      <c r="N34" s="1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62" ht="15.75" customHeight="1" x14ac:dyDescent="0.3">
      <c r="A35" s="1"/>
      <c r="B35" s="32" t="s">
        <v>22</v>
      </c>
      <c r="C35" s="33">
        <f t="shared" ref="C35:D35" si="7">C27*0.02</f>
        <v>3.6</v>
      </c>
      <c r="D35" s="33">
        <f t="shared" si="7"/>
        <v>9.36</v>
      </c>
      <c r="E35" s="33" t="s">
        <v>12</v>
      </c>
      <c r="F35" s="33">
        <f>F27*0.02</f>
        <v>15.120000000000001</v>
      </c>
      <c r="G35" s="33" t="s">
        <v>12</v>
      </c>
      <c r="H35" s="33">
        <f>H27*0.02</f>
        <v>20.88</v>
      </c>
      <c r="I35" s="134" t="s">
        <v>12</v>
      </c>
      <c r="J35" s="34"/>
      <c r="K35" s="34"/>
      <c r="L35" s="34"/>
      <c r="M35" s="34"/>
      <c r="N35" s="34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</row>
    <row r="36" spans="1:62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62" ht="15.75" customHeight="1" x14ac:dyDescent="0.3">
      <c r="A37" s="1"/>
      <c r="B37" s="1"/>
      <c r="C37" s="38"/>
      <c r="D37" s="275"/>
      <c r="E37" s="38"/>
      <c r="F37" s="38"/>
      <c r="G37" s="38"/>
      <c r="H37" s="38"/>
      <c r="I37" s="38"/>
      <c r="J37" s="38"/>
      <c r="K37" s="38"/>
      <c r="L37" s="38"/>
      <c r="M37" s="39"/>
      <c r="N37" s="40">
        <v>2025</v>
      </c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2"/>
      <c r="AA37" s="41"/>
      <c r="AB37" s="41"/>
      <c r="AC37" s="41"/>
      <c r="AD37" s="43"/>
      <c r="AE37" s="43"/>
      <c r="AF37" s="43"/>
      <c r="AG37" s="43"/>
      <c r="AH37" s="43"/>
      <c r="AI37" s="43"/>
      <c r="AJ37" s="43"/>
      <c r="AK37" s="43"/>
      <c r="AL37" s="42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2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2"/>
    </row>
    <row r="38" spans="1:62" ht="15.75" customHeight="1" x14ac:dyDescent="0.3">
      <c r="A38" s="1"/>
      <c r="B38" s="44" t="s">
        <v>23</v>
      </c>
      <c r="C38" s="45" t="s">
        <v>24</v>
      </c>
      <c r="D38" s="45" t="s">
        <v>25</v>
      </c>
      <c r="E38" s="45">
        <v>3</v>
      </c>
      <c r="F38" s="45" t="s">
        <v>26</v>
      </c>
      <c r="G38" s="45" t="s">
        <v>27</v>
      </c>
      <c r="H38" s="45" t="s">
        <v>28</v>
      </c>
      <c r="I38" s="45" t="s">
        <v>29</v>
      </c>
      <c r="J38" s="45" t="s">
        <v>30</v>
      </c>
      <c r="K38" s="45" t="s">
        <v>31</v>
      </c>
      <c r="L38" s="45" t="s">
        <v>32</v>
      </c>
      <c r="M38" s="45" t="s">
        <v>33</v>
      </c>
      <c r="N38" s="45" t="s">
        <v>34</v>
      </c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</row>
    <row r="39" spans="1:62" ht="15.75" customHeight="1" x14ac:dyDescent="0.3">
      <c r="A39" s="1"/>
      <c r="B39" s="48" t="s">
        <v>35</v>
      </c>
      <c r="C39" s="273">
        <f>C43+C40</f>
        <v>-46.87</v>
      </c>
      <c r="D39" s="267">
        <f>C39+D40+D43</f>
        <v>-92.76</v>
      </c>
      <c r="E39" s="267">
        <f>D39+E40+E43</f>
        <v>-136.67000000000002</v>
      </c>
      <c r="F39" s="267">
        <f t="shared" ref="F39:M39" si="8">E39+F40+F43</f>
        <v>-178.60000000000002</v>
      </c>
      <c r="G39" s="267">
        <f t="shared" si="8"/>
        <v>-218.55</v>
      </c>
      <c r="H39" s="267">
        <f t="shared" si="8"/>
        <v>-256.52000000000004</v>
      </c>
      <c r="I39" s="267">
        <f t="shared" si="8"/>
        <v>-292.51000000000005</v>
      </c>
      <c r="J39" s="267">
        <f t="shared" si="8"/>
        <v>-326.52000000000004</v>
      </c>
      <c r="K39" s="267">
        <f t="shared" si="8"/>
        <v>-358.55000000000007</v>
      </c>
      <c r="L39" s="267">
        <f t="shared" si="8"/>
        <v>-388.60000000000008</v>
      </c>
      <c r="M39" s="267">
        <f t="shared" si="8"/>
        <v>-416.67000000000007</v>
      </c>
      <c r="N39" s="267">
        <f>M39+N40+N43-C32</f>
        <v>-402.82160000000005</v>
      </c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</row>
    <row r="40" spans="1:62" ht="15.75" customHeight="1" x14ac:dyDescent="0.3">
      <c r="A40" s="1"/>
      <c r="B40" s="49" t="s">
        <v>36</v>
      </c>
      <c r="C40" s="268">
        <f>C42-C41</f>
        <v>-47.87</v>
      </c>
      <c r="D40" s="268">
        <f>D42-D41</f>
        <v>-45.890000000000008</v>
      </c>
      <c r="E40" s="268">
        <f>E42-E41</f>
        <v>-43.910000000000004</v>
      </c>
      <c r="F40" s="268">
        <f t="shared" ref="F40:N40" si="9">F42-F41</f>
        <v>-41.93</v>
      </c>
      <c r="G40" s="268">
        <f t="shared" si="9"/>
        <v>-39.949999999999996</v>
      </c>
      <c r="H40" s="268">
        <f t="shared" si="9"/>
        <v>-37.970000000000006</v>
      </c>
      <c r="I40" s="268">
        <f t="shared" si="9"/>
        <v>-35.99</v>
      </c>
      <c r="J40" s="268">
        <f t="shared" si="9"/>
        <v>-34.01</v>
      </c>
      <c r="K40" s="268">
        <f t="shared" si="9"/>
        <v>-32.030000000000008</v>
      </c>
      <c r="L40" s="268">
        <f t="shared" si="9"/>
        <v>-30.050000000000004</v>
      </c>
      <c r="M40" s="268">
        <f>M42-M41</f>
        <v>-28.07</v>
      </c>
      <c r="N40" s="268">
        <f t="shared" si="9"/>
        <v>-26.089999999999996</v>
      </c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</row>
    <row r="41" spans="1:62" ht="15.75" customHeight="1" x14ac:dyDescent="0.3">
      <c r="A41" s="1"/>
      <c r="B41" s="50" t="s">
        <v>37</v>
      </c>
      <c r="C41" s="229">
        <f>'Expenses-Incomes total'!D19</f>
        <v>51.87</v>
      </c>
      <c r="D41" s="229">
        <f>'Expenses-Incomes total'!E19</f>
        <v>51.890000000000008</v>
      </c>
      <c r="E41" s="229">
        <f>'Expenses-Incomes total'!F19</f>
        <v>51.910000000000004</v>
      </c>
      <c r="F41" s="229">
        <f>'Expenses-Incomes total'!G19</f>
        <v>51.93</v>
      </c>
      <c r="G41" s="229">
        <f>'Expenses-Incomes total'!H19</f>
        <v>51.949999999999996</v>
      </c>
      <c r="H41" s="229">
        <f>'Expenses-Incomes total'!I19</f>
        <v>51.970000000000006</v>
      </c>
      <c r="I41" s="229">
        <f>'Expenses-Incomes total'!J19</f>
        <v>51.99</v>
      </c>
      <c r="J41" s="229">
        <f>'Expenses-Incomes total'!K19</f>
        <v>52.01</v>
      </c>
      <c r="K41" s="229">
        <f>'Expenses-Incomes total'!L19</f>
        <v>52.030000000000008</v>
      </c>
      <c r="L41" s="229">
        <f>'Expenses-Incomes total'!M19</f>
        <v>52.050000000000004</v>
      </c>
      <c r="M41" s="229">
        <f>'Expenses-Incomes total'!N19</f>
        <v>52.07</v>
      </c>
      <c r="N41" s="229">
        <f>'Expenses-Incomes total'!O19</f>
        <v>52.089999999999996</v>
      </c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</row>
    <row r="42" spans="1:62" ht="15.75" customHeight="1" x14ac:dyDescent="0.3">
      <c r="A42" s="1"/>
      <c r="B42" s="51" t="s">
        <v>14</v>
      </c>
      <c r="C42" s="229">
        <f>'Expenses-Incomes total'!D20</f>
        <v>4</v>
      </c>
      <c r="D42" s="229">
        <f>'Expenses-Incomes total'!E20</f>
        <v>6</v>
      </c>
      <c r="E42" s="229">
        <f>'Expenses-Incomes total'!F20</f>
        <v>8</v>
      </c>
      <c r="F42" s="229">
        <f>'Expenses-Incomes total'!G20</f>
        <v>10</v>
      </c>
      <c r="G42" s="229">
        <f>'Expenses-Incomes total'!H20</f>
        <v>12</v>
      </c>
      <c r="H42" s="229">
        <f>'Expenses-Incomes total'!I20</f>
        <v>14</v>
      </c>
      <c r="I42" s="229">
        <f>'Expenses-Incomes total'!J20</f>
        <v>16</v>
      </c>
      <c r="J42" s="229">
        <f>'Expenses-Incomes total'!K20</f>
        <v>18</v>
      </c>
      <c r="K42" s="229">
        <f>'Expenses-Incomes total'!L20</f>
        <v>20</v>
      </c>
      <c r="L42" s="229">
        <f>'Expenses-Incomes total'!M20</f>
        <v>22</v>
      </c>
      <c r="M42" s="229">
        <f>'Expenses-Incomes total'!N20</f>
        <v>24</v>
      </c>
      <c r="N42" s="229">
        <f>'Expenses-Incomes total'!O20</f>
        <v>26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</row>
    <row r="43" spans="1:62" ht="15.75" customHeight="1" x14ac:dyDescent="0.3">
      <c r="A43" s="1"/>
      <c r="B43" s="272" t="s">
        <v>155</v>
      </c>
      <c r="C43" s="154">
        <v>1</v>
      </c>
      <c r="D43" s="154">
        <v>0</v>
      </c>
      <c r="E43" s="154">
        <v>0</v>
      </c>
      <c r="F43" s="154">
        <v>0</v>
      </c>
      <c r="G43" s="154">
        <v>0</v>
      </c>
      <c r="H43" s="154">
        <v>0</v>
      </c>
      <c r="I43" s="154">
        <v>0</v>
      </c>
      <c r="J43" s="154">
        <v>0</v>
      </c>
      <c r="K43" s="154">
        <v>0</v>
      </c>
      <c r="L43" s="154">
        <v>0</v>
      </c>
      <c r="M43" s="154">
        <v>0</v>
      </c>
      <c r="N43" s="154">
        <v>0</v>
      </c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</row>
    <row r="44" spans="1:62" ht="15.75" customHeight="1" x14ac:dyDescent="0.3">
      <c r="A44" s="1"/>
      <c r="B44" s="52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53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</row>
    <row r="45" spans="1:62" ht="15.75" customHeight="1" x14ac:dyDescent="0.3">
      <c r="A45" s="1"/>
      <c r="B45" s="1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9"/>
      <c r="N45" s="40">
        <v>2026</v>
      </c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2"/>
      <c r="AA45" s="41"/>
      <c r="AB45" s="41"/>
      <c r="AC45" s="41"/>
      <c r="AD45" s="43"/>
      <c r="AE45" s="43"/>
      <c r="AF45" s="43"/>
      <c r="AG45" s="43"/>
      <c r="AH45" s="43"/>
      <c r="AI45" s="43"/>
      <c r="AJ45" s="43"/>
      <c r="AK45" s="43"/>
      <c r="AL45" s="42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2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2"/>
    </row>
    <row r="46" spans="1:62" ht="15.75" customHeight="1" x14ac:dyDescent="0.3">
      <c r="A46" s="1"/>
      <c r="B46" s="44" t="s">
        <v>23</v>
      </c>
      <c r="C46" s="45" t="s">
        <v>24</v>
      </c>
      <c r="D46" s="45" t="s">
        <v>25</v>
      </c>
      <c r="E46" s="45" t="s">
        <v>38</v>
      </c>
      <c r="F46" s="45" t="s">
        <v>26</v>
      </c>
      <c r="G46" s="45" t="s">
        <v>27</v>
      </c>
      <c r="H46" s="45" t="s">
        <v>28</v>
      </c>
      <c r="I46" s="45" t="s">
        <v>29</v>
      </c>
      <c r="J46" s="45" t="s">
        <v>30</v>
      </c>
      <c r="K46" s="45" t="s">
        <v>31</v>
      </c>
      <c r="L46" s="45" t="s">
        <v>32</v>
      </c>
      <c r="M46" s="45" t="s">
        <v>33</v>
      </c>
      <c r="N46" s="45" t="s">
        <v>34</v>
      </c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</row>
    <row r="47" spans="1:62" ht="15.75" customHeight="1" x14ac:dyDescent="0.3">
      <c r="A47" s="1"/>
      <c r="B47" s="48" t="s">
        <v>35</v>
      </c>
      <c r="C47" s="267">
        <f>N39+C48+C51</f>
        <v>-426.93160000000006</v>
      </c>
      <c r="D47" s="267">
        <f>C47+D48+D51</f>
        <v>-449.06160000000006</v>
      </c>
      <c r="E47" s="267">
        <f t="shared" ref="E47:M47" si="10">D47+E48+E51</f>
        <v>-469.21160000000003</v>
      </c>
      <c r="F47" s="267">
        <f t="shared" si="10"/>
        <v>-487.38160000000005</v>
      </c>
      <c r="G47" s="267">
        <f t="shared" si="10"/>
        <v>-503.57160000000005</v>
      </c>
      <c r="H47" s="267">
        <f t="shared" si="10"/>
        <v>-517.78160000000003</v>
      </c>
      <c r="I47" s="267">
        <f t="shared" si="10"/>
        <v>-530.01160000000004</v>
      </c>
      <c r="J47" s="267">
        <f t="shared" si="10"/>
        <v>-540.26160000000004</v>
      </c>
      <c r="K47" s="267">
        <f t="shared" si="10"/>
        <v>-548.53160000000003</v>
      </c>
      <c r="L47" s="267">
        <f t="shared" si="10"/>
        <v>-554.82159999999999</v>
      </c>
      <c r="M47" s="277">
        <f t="shared" si="10"/>
        <v>-559.13159999999993</v>
      </c>
      <c r="N47" s="267">
        <f>M47+N48+N51-D32</f>
        <v>-547.18399999999997</v>
      </c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</row>
    <row r="48" spans="1:62" ht="15.75" customHeight="1" x14ac:dyDescent="0.3">
      <c r="A48" s="1"/>
      <c r="B48" s="49" t="s">
        <v>36</v>
      </c>
      <c r="C48" s="268">
        <f t="shared" ref="C48:N48" si="11">C50-C49</f>
        <v>-24.110000000000007</v>
      </c>
      <c r="D48" s="268">
        <f t="shared" si="11"/>
        <v>-22.130000000000003</v>
      </c>
      <c r="E48" s="268">
        <f t="shared" si="11"/>
        <v>-20.149999999999999</v>
      </c>
      <c r="F48" s="268">
        <f t="shared" si="11"/>
        <v>-18.169999999999995</v>
      </c>
      <c r="G48" s="268">
        <f t="shared" si="11"/>
        <v>-16.190000000000005</v>
      </c>
      <c r="H48" s="268">
        <f t="shared" si="11"/>
        <v>-14.21</v>
      </c>
      <c r="I48" s="268">
        <f t="shared" si="11"/>
        <v>-12.229999999999997</v>
      </c>
      <c r="J48" s="268">
        <f t="shared" si="11"/>
        <v>-10.250000000000007</v>
      </c>
      <c r="K48" s="268">
        <f t="shared" si="11"/>
        <v>-8.2700000000000031</v>
      </c>
      <c r="L48" s="268">
        <f t="shared" si="11"/>
        <v>-6.2899999999999991</v>
      </c>
      <c r="M48" s="268">
        <f t="shared" si="11"/>
        <v>-4.3099999999999952</v>
      </c>
      <c r="N48" s="268">
        <f t="shared" si="11"/>
        <v>-2.3300000000000054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</row>
    <row r="49" spans="1:62" ht="15.75" customHeight="1" x14ac:dyDescent="0.3">
      <c r="A49" s="1"/>
      <c r="B49" s="50" t="s">
        <v>37</v>
      </c>
      <c r="C49" s="229">
        <f>'Expenses-Incomes total'!P19</f>
        <v>52.110000000000007</v>
      </c>
      <c r="D49" s="229">
        <f>'Expenses-Incomes total'!Q19</f>
        <v>52.13</v>
      </c>
      <c r="E49" s="229">
        <f>'Expenses-Incomes total'!R19</f>
        <v>52.15</v>
      </c>
      <c r="F49" s="229">
        <f>'Expenses-Incomes total'!S19</f>
        <v>52.169999999999995</v>
      </c>
      <c r="G49" s="229">
        <f>'Expenses-Incomes total'!T19</f>
        <v>52.190000000000005</v>
      </c>
      <c r="H49" s="229">
        <f>'Expenses-Incomes total'!U19</f>
        <v>52.21</v>
      </c>
      <c r="I49" s="229">
        <f>'Expenses-Incomes total'!V19</f>
        <v>52.23</v>
      </c>
      <c r="J49" s="229">
        <f>'Expenses-Incomes total'!W19</f>
        <v>52.250000000000007</v>
      </c>
      <c r="K49" s="229">
        <f>'Expenses-Incomes total'!X19</f>
        <v>52.27</v>
      </c>
      <c r="L49" s="229">
        <f>'Expenses-Incomes total'!Y19</f>
        <v>52.29</v>
      </c>
      <c r="M49" s="229">
        <f>'Expenses-Incomes total'!Z19</f>
        <v>52.309999999999995</v>
      </c>
      <c r="N49" s="229">
        <f>'Expenses-Incomes total'!AA19</f>
        <v>52.330000000000005</v>
      </c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</row>
    <row r="50" spans="1:62" ht="15.75" customHeight="1" x14ac:dyDescent="0.3">
      <c r="A50" s="1"/>
      <c r="B50" s="51" t="s">
        <v>14</v>
      </c>
      <c r="C50" s="229">
        <f>'Expenses-Incomes total'!P20</f>
        <v>28</v>
      </c>
      <c r="D50" s="229">
        <f>'Expenses-Incomes total'!Q20</f>
        <v>30</v>
      </c>
      <c r="E50" s="229">
        <f>'Expenses-Incomes total'!R20</f>
        <v>32</v>
      </c>
      <c r="F50" s="229">
        <f>'Expenses-Incomes total'!S20</f>
        <v>34</v>
      </c>
      <c r="G50" s="229">
        <f>'Expenses-Incomes total'!T20</f>
        <v>36</v>
      </c>
      <c r="H50" s="229">
        <f>'Expenses-Incomes total'!U20</f>
        <v>38</v>
      </c>
      <c r="I50" s="229">
        <f>'Expenses-Incomes total'!V20</f>
        <v>40</v>
      </c>
      <c r="J50" s="229">
        <f>'Expenses-Incomes total'!W20</f>
        <v>42</v>
      </c>
      <c r="K50" s="229">
        <f>'Expenses-Incomes total'!X20</f>
        <v>44</v>
      </c>
      <c r="L50" s="229">
        <f>'Expenses-Incomes total'!Y20</f>
        <v>46</v>
      </c>
      <c r="M50" s="229">
        <f>'Expenses-Incomes total'!Z20</f>
        <v>48</v>
      </c>
      <c r="N50" s="229">
        <f>'Expenses-Incomes total'!AA20</f>
        <v>50</v>
      </c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</row>
    <row r="51" spans="1:62" ht="15.75" customHeight="1" x14ac:dyDescent="0.3">
      <c r="A51" s="1"/>
      <c r="B51" s="272" t="s">
        <v>155</v>
      </c>
      <c r="C51" s="154">
        <v>0</v>
      </c>
      <c r="D51" s="154">
        <v>0</v>
      </c>
      <c r="E51" s="154">
        <v>0</v>
      </c>
      <c r="F51" s="154">
        <v>0</v>
      </c>
      <c r="G51" s="154">
        <v>0</v>
      </c>
      <c r="H51" s="154">
        <v>0</v>
      </c>
      <c r="I51" s="154">
        <v>0</v>
      </c>
      <c r="J51" s="154">
        <v>0</v>
      </c>
      <c r="K51" s="154">
        <v>0</v>
      </c>
      <c r="L51" s="154">
        <v>0</v>
      </c>
      <c r="M51" s="154">
        <v>0</v>
      </c>
      <c r="N51" s="154">
        <v>0</v>
      </c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</row>
    <row r="52" spans="1:62" ht="15.75" customHeight="1" x14ac:dyDescent="0.3">
      <c r="A52" s="1"/>
      <c r="B52" s="54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55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</row>
    <row r="53" spans="1:62" ht="15.75" customHeight="1" x14ac:dyDescent="0.3">
      <c r="A53" s="1"/>
      <c r="B53" s="1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9"/>
      <c r="N53" s="40">
        <v>2027</v>
      </c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2"/>
      <c r="AA53" s="41"/>
      <c r="AB53" s="41"/>
      <c r="AC53" s="41"/>
      <c r="AD53" s="43"/>
      <c r="AE53" s="43"/>
      <c r="AF53" s="43"/>
      <c r="AG53" s="43"/>
      <c r="AH53" s="43"/>
      <c r="AI53" s="43"/>
      <c r="AJ53" s="43"/>
      <c r="AK53" s="43"/>
      <c r="AL53" s="42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2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2"/>
    </row>
    <row r="54" spans="1:62" ht="15.75" customHeight="1" x14ac:dyDescent="0.3">
      <c r="A54" s="1"/>
      <c r="B54" s="44" t="s">
        <v>23</v>
      </c>
      <c r="C54" s="56" t="s">
        <v>24</v>
      </c>
      <c r="D54" s="57" t="s">
        <v>25</v>
      </c>
      <c r="E54" s="45" t="s">
        <v>38</v>
      </c>
      <c r="F54" s="45" t="s">
        <v>26</v>
      </c>
      <c r="G54" s="45" t="s">
        <v>27</v>
      </c>
      <c r="H54" s="45" t="s">
        <v>28</v>
      </c>
      <c r="I54" s="45" t="s">
        <v>29</v>
      </c>
      <c r="J54" s="45" t="s">
        <v>30</v>
      </c>
      <c r="K54" s="45" t="s">
        <v>31</v>
      </c>
      <c r="L54" s="45" t="s">
        <v>32</v>
      </c>
      <c r="M54" s="45" t="s">
        <v>33</v>
      </c>
      <c r="N54" s="58" t="s">
        <v>34</v>
      </c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</row>
    <row r="55" spans="1:62" ht="15.75" customHeight="1" x14ac:dyDescent="0.3">
      <c r="A55" s="1"/>
      <c r="B55" s="48" t="s">
        <v>35</v>
      </c>
      <c r="C55" s="269">
        <f>N47+C56+C59</f>
        <v>-547.53399999999999</v>
      </c>
      <c r="D55" s="270">
        <f>C55+D56+D59</f>
        <v>-545.904</v>
      </c>
      <c r="E55" s="270">
        <f t="shared" ref="E55:M55" si="12">D55+E56+E59</f>
        <v>-542.29399999999998</v>
      </c>
      <c r="F55" s="270">
        <f t="shared" si="12"/>
        <v>-536.70399999999995</v>
      </c>
      <c r="G55" s="270">
        <f t="shared" si="12"/>
        <v>-529.1339999999999</v>
      </c>
      <c r="H55" s="270">
        <f t="shared" si="12"/>
        <v>-519.58399999999995</v>
      </c>
      <c r="I55" s="270">
        <f t="shared" si="12"/>
        <v>-508.05399999999997</v>
      </c>
      <c r="J55" s="267">
        <f t="shared" si="12"/>
        <v>-494.54399999999998</v>
      </c>
      <c r="K55" s="267">
        <f t="shared" si="12"/>
        <v>-479.05399999999997</v>
      </c>
      <c r="L55" s="267">
        <f t="shared" si="12"/>
        <v>-461.584</v>
      </c>
      <c r="M55" s="267">
        <f t="shared" si="12"/>
        <v>-442.13400000000001</v>
      </c>
      <c r="N55" s="267">
        <f>M55+N56+N59-F32</f>
        <v>-535.80079999999998</v>
      </c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</row>
    <row r="56" spans="1:62" ht="15.75" customHeight="1" x14ac:dyDescent="0.3">
      <c r="A56" s="1"/>
      <c r="B56" s="49" t="s">
        <v>36</v>
      </c>
      <c r="C56" s="268">
        <f t="shared" ref="C56:N56" si="13">C58-C57</f>
        <v>-0.35000000000000142</v>
      </c>
      <c r="D56" s="268">
        <f t="shared" si="13"/>
        <v>1.6300000000000026</v>
      </c>
      <c r="E56" s="268">
        <f t="shared" si="13"/>
        <v>3.6099999999999923</v>
      </c>
      <c r="F56" s="268">
        <f t="shared" si="13"/>
        <v>5.5899999999999963</v>
      </c>
      <c r="G56" s="268">
        <f t="shared" si="13"/>
        <v>7.57</v>
      </c>
      <c r="H56" s="268">
        <f t="shared" si="13"/>
        <v>9.5500000000000043</v>
      </c>
      <c r="I56" s="268">
        <f t="shared" si="13"/>
        <v>11.529999999999994</v>
      </c>
      <c r="J56" s="268">
        <f t="shared" si="13"/>
        <v>13.509999999999998</v>
      </c>
      <c r="K56" s="268">
        <f t="shared" si="13"/>
        <v>15.490000000000002</v>
      </c>
      <c r="L56" s="268">
        <f t="shared" si="13"/>
        <v>17.469999999999992</v>
      </c>
      <c r="M56" s="268">
        <f t="shared" si="13"/>
        <v>19.449999999999996</v>
      </c>
      <c r="N56" s="268">
        <f t="shared" si="13"/>
        <v>21.43</v>
      </c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</row>
    <row r="57" spans="1:62" ht="15.75" customHeight="1" x14ac:dyDescent="0.3">
      <c r="A57" s="1"/>
      <c r="B57" s="50" t="s">
        <v>37</v>
      </c>
      <c r="C57" s="229">
        <f>'Expenses-Incomes total'!AB19</f>
        <v>52.35</v>
      </c>
      <c r="D57" s="229">
        <f>'Expenses-Incomes total'!AC19</f>
        <v>52.37</v>
      </c>
      <c r="E57" s="229">
        <f>'Expenses-Incomes total'!AD19</f>
        <v>52.390000000000008</v>
      </c>
      <c r="F57" s="229">
        <f>'Expenses-Incomes total'!AE19</f>
        <v>52.410000000000004</v>
      </c>
      <c r="G57" s="229">
        <f>'Expenses-Incomes total'!AF19</f>
        <v>52.43</v>
      </c>
      <c r="H57" s="229">
        <f>'Expenses-Incomes total'!AG19</f>
        <v>52.449999999999996</v>
      </c>
      <c r="I57" s="229">
        <f>'Expenses-Incomes total'!AH19</f>
        <v>52.470000000000006</v>
      </c>
      <c r="J57" s="229">
        <f>'Expenses-Incomes total'!AI19</f>
        <v>52.49</v>
      </c>
      <c r="K57" s="229">
        <f>'Expenses-Incomes total'!AJ19</f>
        <v>52.51</v>
      </c>
      <c r="L57" s="229">
        <f>'Expenses-Incomes total'!AK19</f>
        <v>52.530000000000008</v>
      </c>
      <c r="M57" s="229">
        <f>'Expenses-Incomes total'!AL19</f>
        <v>52.550000000000004</v>
      </c>
      <c r="N57" s="229">
        <f>'Expenses-Incomes total'!AM19</f>
        <v>52.57</v>
      </c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</row>
    <row r="58" spans="1:62" ht="15.75" customHeight="1" x14ac:dyDescent="0.3">
      <c r="A58" s="1"/>
      <c r="B58" s="51" t="s">
        <v>14</v>
      </c>
      <c r="C58" s="229">
        <f>'Expenses-Incomes total'!AB20</f>
        <v>52</v>
      </c>
      <c r="D58" s="229">
        <f>'Expenses-Incomes total'!AC20</f>
        <v>54</v>
      </c>
      <c r="E58" s="229">
        <f>'Expenses-Incomes total'!AD20</f>
        <v>56</v>
      </c>
      <c r="F58" s="229">
        <f>'Expenses-Incomes total'!AE20</f>
        <v>58</v>
      </c>
      <c r="G58" s="229">
        <f>'Expenses-Incomes total'!AF20</f>
        <v>60</v>
      </c>
      <c r="H58" s="229">
        <f>'Expenses-Incomes total'!AG20</f>
        <v>62</v>
      </c>
      <c r="I58" s="229">
        <f>'Expenses-Incomes total'!AH20</f>
        <v>64</v>
      </c>
      <c r="J58" s="229">
        <f>'Expenses-Incomes total'!AI20</f>
        <v>66</v>
      </c>
      <c r="K58" s="229">
        <f>'Expenses-Incomes total'!AJ20</f>
        <v>68</v>
      </c>
      <c r="L58" s="229">
        <f>'Expenses-Incomes total'!AK20</f>
        <v>70</v>
      </c>
      <c r="M58" s="229">
        <f>'Expenses-Incomes total'!AL20</f>
        <v>72</v>
      </c>
      <c r="N58" s="229">
        <f>'Expenses-Incomes total'!AM20</f>
        <v>74</v>
      </c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</row>
    <row r="59" spans="1:62" ht="15.75" customHeight="1" x14ac:dyDescent="0.3">
      <c r="A59" s="1"/>
      <c r="B59" s="272" t="s">
        <v>155</v>
      </c>
      <c r="C59" s="154">
        <v>0</v>
      </c>
      <c r="D59" s="154">
        <v>0</v>
      </c>
      <c r="E59" s="154">
        <v>0</v>
      </c>
      <c r="F59" s="154">
        <v>0</v>
      </c>
      <c r="G59" s="154">
        <v>0</v>
      </c>
      <c r="H59" s="154">
        <v>0</v>
      </c>
      <c r="I59" s="154">
        <v>0</v>
      </c>
      <c r="J59" s="154">
        <v>0</v>
      </c>
      <c r="K59" s="154">
        <v>0</v>
      </c>
      <c r="L59" s="154">
        <v>0</v>
      </c>
      <c r="M59" s="154">
        <v>0</v>
      </c>
      <c r="N59" s="154">
        <v>0</v>
      </c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</row>
    <row r="60" spans="1:62" ht="15.75" customHeight="1" x14ac:dyDescent="0.3">
      <c r="A60" s="1"/>
      <c r="B60" s="54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55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</row>
    <row r="61" spans="1:62" ht="15.75" customHeight="1" x14ac:dyDescent="0.3">
      <c r="A61" s="1"/>
      <c r="B61" s="1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9"/>
      <c r="N61" s="59">
        <v>2028</v>
      </c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2"/>
      <c r="AA61" s="41"/>
      <c r="AB61" s="41"/>
      <c r="AC61" s="41"/>
      <c r="AD61" s="43"/>
      <c r="AE61" s="43"/>
      <c r="AF61" s="43"/>
      <c r="AG61" s="43"/>
      <c r="AH61" s="43"/>
      <c r="AI61" s="43"/>
      <c r="AJ61" s="43"/>
      <c r="AK61" s="43"/>
      <c r="AL61" s="42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2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2"/>
    </row>
    <row r="62" spans="1:62" ht="15.75" customHeight="1" x14ac:dyDescent="0.3">
      <c r="A62" s="1"/>
      <c r="B62" s="44" t="s">
        <v>23</v>
      </c>
      <c r="C62" s="56" t="s">
        <v>24</v>
      </c>
      <c r="D62" s="57" t="s">
        <v>25</v>
      </c>
      <c r="E62" s="45" t="s">
        <v>38</v>
      </c>
      <c r="F62" s="45" t="s">
        <v>26</v>
      </c>
      <c r="G62" s="45" t="s">
        <v>27</v>
      </c>
      <c r="H62" s="45" t="s">
        <v>28</v>
      </c>
      <c r="I62" s="45" t="s">
        <v>29</v>
      </c>
      <c r="J62" s="45" t="s">
        <v>30</v>
      </c>
      <c r="K62" s="45" t="s">
        <v>31</v>
      </c>
      <c r="L62" s="45" t="s">
        <v>32</v>
      </c>
      <c r="M62" s="45" t="s">
        <v>33</v>
      </c>
      <c r="N62" s="58" t="s">
        <v>34</v>
      </c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</row>
    <row r="63" spans="1:62" ht="15.75" customHeight="1" x14ac:dyDescent="0.3">
      <c r="A63" s="1"/>
      <c r="B63" s="48" t="s">
        <v>35</v>
      </c>
      <c r="C63" s="267">
        <f>N55+C64+C67</f>
        <v>-512.39080000000001</v>
      </c>
      <c r="D63" s="267">
        <f>C63+D64+D67</f>
        <v>-487.00080000000003</v>
      </c>
      <c r="E63" s="270">
        <f t="shared" ref="E63:M63" si="14">D63+E64+E67</f>
        <v>-459.63080000000002</v>
      </c>
      <c r="F63" s="270">
        <f t="shared" si="14"/>
        <v>-430.2808</v>
      </c>
      <c r="G63" s="270">
        <f t="shared" si="14"/>
        <v>-398.95080000000002</v>
      </c>
      <c r="H63" s="270">
        <f t="shared" si="14"/>
        <v>-365.64080000000001</v>
      </c>
      <c r="I63" s="270">
        <f t="shared" si="14"/>
        <v>-330.35079999999999</v>
      </c>
      <c r="J63" s="270">
        <f t="shared" si="14"/>
        <v>-293.08080000000001</v>
      </c>
      <c r="K63" s="270">
        <f t="shared" si="14"/>
        <v>-253.83080000000001</v>
      </c>
      <c r="L63" s="270">
        <f t="shared" si="14"/>
        <v>-212.60080000000002</v>
      </c>
      <c r="M63" s="270">
        <f t="shared" si="14"/>
        <v>-169.39080000000001</v>
      </c>
      <c r="N63" s="270">
        <f>M63+N64+N67-H32</f>
        <v>-161.24480000000003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62" ht="15.75" customHeight="1" x14ac:dyDescent="0.3">
      <c r="A64" s="1"/>
      <c r="B64" s="49" t="s">
        <v>36</v>
      </c>
      <c r="C64" s="268">
        <f t="shared" ref="C64:N64" si="15">C66-C65</f>
        <v>23.410000000000004</v>
      </c>
      <c r="D64" s="268">
        <f t="shared" si="15"/>
        <v>25.389999999999993</v>
      </c>
      <c r="E64" s="268">
        <f t="shared" si="15"/>
        <v>27.369999999999997</v>
      </c>
      <c r="F64" s="268">
        <f t="shared" si="15"/>
        <v>29.35</v>
      </c>
      <c r="G64" s="268">
        <f t="shared" si="15"/>
        <v>31.330000000000005</v>
      </c>
      <c r="H64" s="268">
        <f t="shared" si="15"/>
        <v>33.309999999999995</v>
      </c>
      <c r="I64" s="268">
        <f t="shared" si="15"/>
        <v>35.29</v>
      </c>
      <c r="J64" s="268">
        <f t="shared" si="15"/>
        <v>37.270000000000003</v>
      </c>
      <c r="K64" s="268">
        <f t="shared" si="15"/>
        <v>39.249999999999993</v>
      </c>
      <c r="L64" s="268">
        <f t="shared" si="15"/>
        <v>41.23</v>
      </c>
      <c r="M64" s="268">
        <f t="shared" si="15"/>
        <v>43.21</v>
      </c>
      <c r="N64" s="268">
        <f t="shared" si="15"/>
        <v>45.190000000000005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 x14ac:dyDescent="0.3">
      <c r="A65" s="1"/>
      <c r="B65" s="50" t="s">
        <v>37</v>
      </c>
      <c r="C65" s="229">
        <f>'Expenses-Incomes total'!AN19</f>
        <v>52.589999999999996</v>
      </c>
      <c r="D65" s="229">
        <f>'Expenses-Incomes total'!AO19</f>
        <v>52.610000000000007</v>
      </c>
      <c r="E65" s="229">
        <f>'Expenses-Incomes total'!AP19</f>
        <v>52.63</v>
      </c>
      <c r="F65" s="229">
        <f>'Expenses-Incomes total'!AQ19</f>
        <v>52.65</v>
      </c>
      <c r="G65" s="229">
        <f>'Expenses-Incomes total'!AR19</f>
        <v>52.669999999999995</v>
      </c>
      <c r="H65" s="229">
        <f>'Expenses-Incomes total'!AS19</f>
        <v>52.690000000000005</v>
      </c>
      <c r="I65" s="229">
        <f>'Expenses-Incomes total'!AT19</f>
        <v>52.71</v>
      </c>
      <c r="J65" s="229">
        <f>'Expenses-Incomes total'!AU19</f>
        <v>52.73</v>
      </c>
      <c r="K65" s="229">
        <f>'Expenses-Incomes total'!AV19</f>
        <v>52.750000000000007</v>
      </c>
      <c r="L65" s="229">
        <f>'Expenses-Incomes total'!AW19</f>
        <v>52.77</v>
      </c>
      <c r="M65" s="229">
        <f>'Expenses-Incomes total'!AX19</f>
        <v>52.79</v>
      </c>
      <c r="N65" s="229">
        <f>'Expenses-Incomes total'!AY19</f>
        <v>52.809999999999995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 x14ac:dyDescent="0.3">
      <c r="A66" s="1"/>
      <c r="B66" s="50" t="s">
        <v>14</v>
      </c>
      <c r="C66" s="229">
        <f>'Expenses-Incomes total'!AN20</f>
        <v>76</v>
      </c>
      <c r="D66" s="229">
        <f>'Expenses-Incomes total'!AO20</f>
        <v>78</v>
      </c>
      <c r="E66" s="229">
        <f>'Expenses-Incomes total'!AP20</f>
        <v>80</v>
      </c>
      <c r="F66" s="229">
        <f>'Expenses-Incomes total'!AQ20</f>
        <v>82</v>
      </c>
      <c r="G66" s="229">
        <f>'Expenses-Incomes total'!AR20</f>
        <v>84</v>
      </c>
      <c r="H66" s="229">
        <f>'Expenses-Incomes total'!AS20</f>
        <v>86</v>
      </c>
      <c r="I66" s="229">
        <f>'Expenses-Incomes total'!AT20</f>
        <v>88</v>
      </c>
      <c r="J66" s="229">
        <f>'Expenses-Incomes total'!AU20</f>
        <v>90</v>
      </c>
      <c r="K66" s="229">
        <f>'Expenses-Incomes total'!AV20</f>
        <v>92</v>
      </c>
      <c r="L66" s="229">
        <f>'Expenses-Incomes total'!AW20</f>
        <v>94</v>
      </c>
      <c r="M66" s="229">
        <f>'Expenses-Incomes total'!AX20</f>
        <v>96</v>
      </c>
      <c r="N66" s="229">
        <f>'Expenses-Incomes total'!AY20</f>
        <v>98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 x14ac:dyDescent="0.3">
      <c r="A67" s="1"/>
      <c r="B67" s="276" t="s">
        <v>155</v>
      </c>
      <c r="C67" s="154">
        <v>0</v>
      </c>
      <c r="D67" s="154">
        <v>0</v>
      </c>
      <c r="E67" s="154">
        <v>0</v>
      </c>
      <c r="F67" s="154">
        <v>0</v>
      </c>
      <c r="G67" s="154">
        <v>0</v>
      </c>
      <c r="H67" s="154">
        <v>0</v>
      </c>
      <c r="I67" s="154">
        <v>0</v>
      </c>
      <c r="J67" s="154">
        <v>0</v>
      </c>
      <c r="K67" s="154">
        <v>0</v>
      </c>
      <c r="L67" s="154">
        <v>0</v>
      </c>
      <c r="M67" s="154">
        <v>0</v>
      </c>
      <c r="N67" s="154">
        <v>0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 x14ac:dyDescent="0.3"/>
    <row r="83" spans="1:29" ht="15.75" customHeight="1" x14ac:dyDescent="0.3"/>
    <row r="84" spans="1:29" ht="15.75" customHeight="1" x14ac:dyDescent="0.3"/>
    <row r="85" spans="1:29" ht="15.75" customHeight="1" x14ac:dyDescent="0.3"/>
    <row r="86" spans="1:29" ht="15.75" customHeight="1" x14ac:dyDescent="0.3"/>
    <row r="87" spans="1:29" ht="15.75" customHeight="1" x14ac:dyDescent="0.3"/>
    <row r="88" spans="1:29" ht="15.75" customHeight="1" x14ac:dyDescent="0.3"/>
    <row r="89" spans="1:29" ht="15.75" customHeight="1" x14ac:dyDescent="0.3"/>
    <row r="90" spans="1:29" ht="15.75" customHeight="1" x14ac:dyDescent="0.3"/>
    <row r="91" spans="1:29" ht="15.75" customHeight="1" x14ac:dyDescent="0.3"/>
    <row r="92" spans="1:29" ht="15.75" customHeight="1" x14ac:dyDescent="0.3"/>
    <row r="93" spans="1:29" ht="15.75" customHeight="1" x14ac:dyDescent="0.3"/>
    <row r="94" spans="1:29" ht="15.75" customHeight="1" x14ac:dyDescent="0.3"/>
    <row r="95" spans="1:29" ht="15.75" customHeight="1" x14ac:dyDescent="0.3"/>
    <row r="96" spans="1:29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</sheetData>
  <mergeCells count="5">
    <mergeCell ref="F6:I9"/>
    <mergeCell ref="C34:I34"/>
    <mergeCell ref="E31:E33"/>
    <mergeCell ref="G31:G33"/>
    <mergeCell ref="I31:I33"/>
  </mergeCells>
  <phoneticPr fontId="27" type="noConversion"/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K49"/>
  <sheetViews>
    <sheetView workbookViewId="0">
      <selection activeCell="B1" sqref="B1:C2"/>
    </sheetView>
  </sheetViews>
  <sheetFormatPr defaultColWidth="14.44140625" defaultRowHeight="15" customHeight="1" x14ac:dyDescent="0.3"/>
  <cols>
    <col min="1" max="1" width="11.88671875" customWidth="1"/>
    <col min="2" max="2" width="22.44140625" customWidth="1"/>
  </cols>
  <sheetData>
    <row r="1" spans="1:63" ht="15" customHeight="1" x14ac:dyDescent="0.3">
      <c r="B1" s="344" t="s">
        <v>158</v>
      </c>
      <c r="C1">
        <f>Reviewer!C1</f>
        <v>0</v>
      </c>
    </row>
    <row r="2" spans="1:63" ht="15" customHeight="1" x14ac:dyDescent="0.3">
      <c r="B2" s="344" t="s">
        <v>159</v>
      </c>
      <c r="C2" t="s">
        <v>160</v>
      </c>
    </row>
    <row r="3" spans="1:63" ht="14.4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63" ht="15.6" x14ac:dyDescent="0.3">
      <c r="A4" s="2"/>
      <c r="B4" s="60" t="s">
        <v>39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</row>
    <row r="5" spans="1:63" ht="14.4" x14ac:dyDescent="0.3">
      <c r="A5" s="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</row>
    <row r="6" spans="1:63" ht="14.4" x14ac:dyDescent="0.3">
      <c r="A6" s="1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</row>
    <row r="7" spans="1:63" ht="14.4" x14ac:dyDescent="0.3">
      <c r="A7" s="1"/>
      <c r="B7" s="63" t="s">
        <v>13</v>
      </c>
      <c r="C7" s="231" t="s">
        <v>40</v>
      </c>
      <c r="D7" s="231" t="s">
        <v>41</v>
      </c>
      <c r="E7" s="231" t="s">
        <v>138</v>
      </c>
      <c r="F7" s="231" t="s">
        <v>139</v>
      </c>
      <c r="H7" s="62"/>
      <c r="S7" s="64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</row>
    <row r="8" spans="1:63" ht="15" customHeight="1" x14ac:dyDescent="0.45">
      <c r="A8" s="1"/>
      <c r="B8" s="65" t="s">
        <v>42</v>
      </c>
      <c r="C8" s="158">
        <f>SUM(D18:O18)</f>
        <v>-443.76000000000005</v>
      </c>
      <c r="D8" s="158">
        <f t="shared" ref="D8:D10" si="0">SUM(P18:AA18)</f>
        <v>-158.64000000000001</v>
      </c>
      <c r="E8" s="158">
        <f t="shared" ref="E8:E10" si="1">SUM(AB18:AM18)</f>
        <v>126.47999999999999</v>
      </c>
      <c r="F8" s="158">
        <f t="shared" ref="F8:F10" si="2">SUM(AN18:AY18)</f>
        <v>411.59999999999997</v>
      </c>
      <c r="H8" s="62"/>
      <c r="S8" s="66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</row>
    <row r="9" spans="1:63" ht="14.4" x14ac:dyDescent="0.3">
      <c r="A9" s="1"/>
      <c r="B9" s="67" t="s">
        <v>37</v>
      </c>
      <c r="C9" s="229">
        <f>SUM(D19:O19)</f>
        <v>623.7600000000001</v>
      </c>
      <c r="D9" s="229">
        <f t="shared" si="0"/>
        <v>626.64</v>
      </c>
      <c r="E9" s="229">
        <f t="shared" si="1"/>
        <v>629.52</v>
      </c>
      <c r="F9" s="229">
        <f>SUM(AN19:AY19)</f>
        <v>632.4</v>
      </c>
      <c r="H9" s="68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</row>
    <row r="10" spans="1:63" ht="14.4" x14ac:dyDescent="0.3">
      <c r="A10" s="1"/>
      <c r="B10" s="67" t="s">
        <v>14</v>
      </c>
      <c r="C10" s="229">
        <f t="shared" ref="C10" si="3">SUM(D20:O20)</f>
        <v>180</v>
      </c>
      <c r="D10" s="229">
        <f t="shared" si="0"/>
        <v>468</v>
      </c>
      <c r="E10" s="229">
        <f t="shared" si="1"/>
        <v>756</v>
      </c>
      <c r="F10" s="229">
        <f t="shared" si="2"/>
        <v>1044</v>
      </c>
      <c r="H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</row>
    <row r="11" spans="1:63" ht="14.4" x14ac:dyDescent="0.3">
      <c r="A11" s="1"/>
      <c r="B11" s="69"/>
      <c r="C11" s="62"/>
      <c r="D11" s="62"/>
      <c r="E11" s="62"/>
      <c r="F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</row>
    <row r="12" spans="1:63" ht="14.4" x14ac:dyDescent="0.3">
      <c r="A12" s="1"/>
      <c r="B12" s="69"/>
      <c r="C12" s="62"/>
      <c r="D12" s="62"/>
      <c r="E12" s="62"/>
      <c r="F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</row>
    <row r="13" spans="1:63" ht="14.4" x14ac:dyDescent="0.3">
      <c r="A13" s="1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</row>
    <row r="14" spans="1:63" ht="14.4" x14ac:dyDescent="0.3">
      <c r="A14" s="1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</row>
    <row r="15" spans="1:63" ht="14.4" x14ac:dyDescent="0.3">
      <c r="A15" s="1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</row>
    <row r="16" spans="1:63" ht="14.4" x14ac:dyDescent="0.3">
      <c r="A16" s="1"/>
      <c r="B16" s="62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2"/>
      <c r="O16" s="73">
        <v>2025</v>
      </c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2"/>
      <c r="AA16" s="73">
        <v>2026</v>
      </c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2"/>
      <c r="AM16" s="73">
        <v>2027</v>
      </c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2"/>
      <c r="AY16" s="139">
        <v>2028</v>
      </c>
    </row>
    <row r="17" spans="1:63" ht="14.4" x14ac:dyDescent="0.3">
      <c r="A17" s="1"/>
      <c r="B17" s="293" t="s">
        <v>13</v>
      </c>
      <c r="C17" s="294"/>
      <c r="D17" s="76" t="s">
        <v>24</v>
      </c>
      <c r="E17" s="76" t="s">
        <v>25</v>
      </c>
      <c r="F17" s="76">
        <v>3</v>
      </c>
      <c r="G17" s="76" t="s">
        <v>26</v>
      </c>
      <c r="H17" s="76" t="s">
        <v>27</v>
      </c>
      <c r="I17" s="76" t="s">
        <v>28</v>
      </c>
      <c r="J17" s="76" t="s">
        <v>29</v>
      </c>
      <c r="K17" s="76" t="s">
        <v>30</v>
      </c>
      <c r="L17" s="76" t="s">
        <v>31</v>
      </c>
      <c r="M17" s="76" t="s">
        <v>32</v>
      </c>
      <c r="N17" s="76" t="s">
        <v>33</v>
      </c>
      <c r="O17" s="77" t="s">
        <v>34</v>
      </c>
      <c r="P17" s="78" t="s">
        <v>24</v>
      </c>
      <c r="Q17" s="76" t="s">
        <v>25</v>
      </c>
      <c r="R17" s="76" t="s">
        <v>38</v>
      </c>
      <c r="S17" s="76" t="s">
        <v>26</v>
      </c>
      <c r="T17" s="76" t="s">
        <v>27</v>
      </c>
      <c r="U17" s="76" t="s">
        <v>28</v>
      </c>
      <c r="V17" s="76" t="s">
        <v>29</v>
      </c>
      <c r="W17" s="76" t="s">
        <v>30</v>
      </c>
      <c r="X17" s="76" t="s">
        <v>31</v>
      </c>
      <c r="Y17" s="76" t="s">
        <v>32</v>
      </c>
      <c r="Z17" s="76" t="s">
        <v>33</v>
      </c>
      <c r="AA17" s="77" t="s">
        <v>34</v>
      </c>
      <c r="AB17" s="78" t="s">
        <v>24</v>
      </c>
      <c r="AC17" s="76" t="s">
        <v>25</v>
      </c>
      <c r="AD17" s="76" t="s">
        <v>38</v>
      </c>
      <c r="AE17" s="76" t="s">
        <v>26</v>
      </c>
      <c r="AF17" s="76" t="s">
        <v>27</v>
      </c>
      <c r="AG17" s="76" t="s">
        <v>28</v>
      </c>
      <c r="AH17" s="76" t="s">
        <v>29</v>
      </c>
      <c r="AI17" s="76" t="s">
        <v>30</v>
      </c>
      <c r="AJ17" s="76" t="s">
        <v>31</v>
      </c>
      <c r="AK17" s="76" t="s">
        <v>32</v>
      </c>
      <c r="AL17" s="76" t="s">
        <v>33</v>
      </c>
      <c r="AM17" s="77" t="s">
        <v>34</v>
      </c>
      <c r="AN17" s="78" t="s">
        <v>24</v>
      </c>
      <c r="AO17" s="76" t="s">
        <v>25</v>
      </c>
      <c r="AP17" s="76" t="s">
        <v>38</v>
      </c>
      <c r="AQ17" s="76" t="s">
        <v>26</v>
      </c>
      <c r="AR17" s="76" t="s">
        <v>27</v>
      </c>
      <c r="AS17" s="76" t="s">
        <v>28</v>
      </c>
      <c r="AT17" s="76" t="s">
        <v>29</v>
      </c>
      <c r="AU17" s="76" t="s">
        <v>30</v>
      </c>
      <c r="AV17" s="76" t="s">
        <v>31</v>
      </c>
      <c r="AW17" s="76" t="s">
        <v>32</v>
      </c>
      <c r="AX17" s="76" t="s">
        <v>33</v>
      </c>
      <c r="AY17" s="232" t="s">
        <v>34</v>
      </c>
    </row>
    <row r="18" spans="1:63" ht="14.4" x14ac:dyDescent="0.3">
      <c r="A18" s="79"/>
      <c r="B18" s="295" t="s">
        <v>42</v>
      </c>
      <c r="C18" s="287"/>
      <c r="D18" s="250">
        <f>D20-D19</f>
        <v>-47.87</v>
      </c>
      <c r="E18" s="250">
        <f t="shared" ref="E18:AY18" si="4">E20-E19</f>
        <v>-45.890000000000008</v>
      </c>
      <c r="F18" s="250">
        <f t="shared" si="4"/>
        <v>-43.910000000000004</v>
      </c>
      <c r="G18" s="250">
        <f t="shared" si="4"/>
        <v>-41.93</v>
      </c>
      <c r="H18" s="250">
        <f t="shared" si="4"/>
        <v>-39.949999999999996</v>
      </c>
      <c r="I18" s="250">
        <f t="shared" si="4"/>
        <v>-37.970000000000006</v>
      </c>
      <c r="J18" s="250">
        <f t="shared" si="4"/>
        <v>-35.99</v>
      </c>
      <c r="K18" s="250">
        <f t="shared" si="4"/>
        <v>-34.01</v>
      </c>
      <c r="L18" s="250">
        <f t="shared" si="4"/>
        <v>-32.030000000000008</v>
      </c>
      <c r="M18" s="250">
        <f t="shared" si="4"/>
        <v>-30.050000000000004</v>
      </c>
      <c r="N18" s="250">
        <f t="shared" si="4"/>
        <v>-28.07</v>
      </c>
      <c r="O18" s="251">
        <f t="shared" si="4"/>
        <v>-26.089999999999996</v>
      </c>
      <c r="P18" s="252">
        <f t="shared" si="4"/>
        <v>-24.110000000000007</v>
      </c>
      <c r="Q18" s="250">
        <f t="shared" si="4"/>
        <v>-22.130000000000003</v>
      </c>
      <c r="R18" s="250">
        <f t="shared" si="4"/>
        <v>-20.149999999999999</v>
      </c>
      <c r="S18" s="250">
        <f t="shared" si="4"/>
        <v>-18.169999999999995</v>
      </c>
      <c r="T18" s="250">
        <f t="shared" si="4"/>
        <v>-16.190000000000005</v>
      </c>
      <c r="U18" s="250">
        <f t="shared" si="4"/>
        <v>-14.21</v>
      </c>
      <c r="V18" s="250">
        <f t="shared" si="4"/>
        <v>-12.229999999999997</v>
      </c>
      <c r="W18" s="250">
        <f t="shared" si="4"/>
        <v>-10.250000000000007</v>
      </c>
      <c r="X18" s="250">
        <f t="shared" si="4"/>
        <v>-8.2700000000000031</v>
      </c>
      <c r="Y18" s="250">
        <f t="shared" si="4"/>
        <v>-6.2899999999999991</v>
      </c>
      <c r="Z18" s="250">
        <f t="shared" si="4"/>
        <v>-4.3099999999999952</v>
      </c>
      <c r="AA18" s="251">
        <f t="shared" si="4"/>
        <v>-2.3300000000000054</v>
      </c>
      <c r="AB18" s="252">
        <f>AB20-AB19</f>
        <v>-0.35000000000000142</v>
      </c>
      <c r="AC18" s="250">
        <f t="shared" si="4"/>
        <v>1.6300000000000026</v>
      </c>
      <c r="AD18" s="250">
        <f t="shared" si="4"/>
        <v>3.6099999999999923</v>
      </c>
      <c r="AE18" s="250">
        <f t="shared" si="4"/>
        <v>5.5899999999999963</v>
      </c>
      <c r="AF18" s="250">
        <f t="shared" si="4"/>
        <v>7.57</v>
      </c>
      <c r="AG18" s="250">
        <f t="shared" si="4"/>
        <v>9.5500000000000043</v>
      </c>
      <c r="AH18" s="250">
        <f t="shared" si="4"/>
        <v>11.529999999999994</v>
      </c>
      <c r="AI18" s="250">
        <f t="shared" si="4"/>
        <v>13.509999999999998</v>
      </c>
      <c r="AJ18" s="250">
        <f t="shared" si="4"/>
        <v>15.490000000000002</v>
      </c>
      <c r="AK18" s="250">
        <f t="shared" si="4"/>
        <v>17.469999999999992</v>
      </c>
      <c r="AL18" s="250">
        <f t="shared" si="4"/>
        <v>19.449999999999996</v>
      </c>
      <c r="AM18" s="251">
        <f t="shared" si="4"/>
        <v>21.43</v>
      </c>
      <c r="AN18" s="252">
        <f t="shared" si="4"/>
        <v>23.410000000000004</v>
      </c>
      <c r="AO18" s="252">
        <f t="shared" si="4"/>
        <v>25.389999999999993</v>
      </c>
      <c r="AP18" s="252">
        <f t="shared" si="4"/>
        <v>27.369999999999997</v>
      </c>
      <c r="AQ18" s="252">
        <f t="shared" si="4"/>
        <v>29.35</v>
      </c>
      <c r="AR18" s="252">
        <f t="shared" si="4"/>
        <v>31.330000000000005</v>
      </c>
      <c r="AS18" s="252">
        <f t="shared" si="4"/>
        <v>33.309999999999995</v>
      </c>
      <c r="AT18" s="252">
        <f t="shared" si="4"/>
        <v>35.29</v>
      </c>
      <c r="AU18" s="252">
        <f t="shared" si="4"/>
        <v>37.270000000000003</v>
      </c>
      <c r="AV18" s="252">
        <f t="shared" si="4"/>
        <v>39.249999999999993</v>
      </c>
      <c r="AW18" s="252">
        <f t="shared" si="4"/>
        <v>41.23</v>
      </c>
      <c r="AX18" s="252">
        <f t="shared" si="4"/>
        <v>43.21</v>
      </c>
      <c r="AY18" s="253">
        <f t="shared" si="4"/>
        <v>45.190000000000005</v>
      </c>
    </row>
    <row r="19" spans="1:63" ht="14.4" x14ac:dyDescent="0.3">
      <c r="A19" s="1"/>
      <c r="B19" s="296" t="s">
        <v>37</v>
      </c>
      <c r="C19" s="287"/>
      <c r="D19" s="229">
        <f>D33</f>
        <v>51.87</v>
      </c>
      <c r="E19" s="229">
        <f t="shared" ref="E19:AY19" si="5">E33</f>
        <v>51.890000000000008</v>
      </c>
      <c r="F19" s="229">
        <f t="shared" si="5"/>
        <v>51.910000000000004</v>
      </c>
      <c r="G19" s="229">
        <f t="shared" si="5"/>
        <v>51.93</v>
      </c>
      <c r="H19" s="229">
        <f t="shared" si="5"/>
        <v>51.949999999999996</v>
      </c>
      <c r="I19" s="229">
        <f t="shared" si="5"/>
        <v>51.970000000000006</v>
      </c>
      <c r="J19" s="229">
        <f t="shared" si="5"/>
        <v>51.99</v>
      </c>
      <c r="K19" s="229">
        <f t="shared" si="5"/>
        <v>52.01</v>
      </c>
      <c r="L19" s="229">
        <f t="shared" si="5"/>
        <v>52.030000000000008</v>
      </c>
      <c r="M19" s="229">
        <f t="shared" si="5"/>
        <v>52.050000000000004</v>
      </c>
      <c r="N19" s="229">
        <f t="shared" si="5"/>
        <v>52.07</v>
      </c>
      <c r="O19" s="230">
        <f t="shared" si="5"/>
        <v>52.089999999999996</v>
      </c>
      <c r="P19" s="228">
        <f t="shared" si="5"/>
        <v>52.110000000000007</v>
      </c>
      <c r="Q19" s="229">
        <f t="shared" si="5"/>
        <v>52.13</v>
      </c>
      <c r="R19" s="229">
        <f t="shared" si="5"/>
        <v>52.15</v>
      </c>
      <c r="S19" s="229">
        <f t="shared" si="5"/>
        <v>52.169999999999995</v>
      </c>
      <c r="T19" s="229">
        <f t="shared" si="5"/>
        <v>52.190000000000005</v>
      </c>
      <c r="U19" s="229">
        <f t="shared" si="5"/>
        <v>52.21</v>
      </c>
      <c r="V19" s="229">
        <f t="shared" si="5"/>
        <v>52.23</v>
      </c>
      <c r="W19" s="229">
        <f t="shared" si="5"/>
        <v>52.250000000000007</v>
      </c>
      <c r="X19" s="229">
        <f t="shared" si="5"/>
        <v>52.27</v>
      </c>
      <c r="Y19" s="229">
        <f t="shared" si="5"/>
        <v>52.29</v>
      </c>
      <c r="Z19" s="229">
        <f t="shared" si="5"/>
        <v>52.309999999999995</v>
      </c>
      <c r="AA19" s="230">
        <f t="shared" si="5"/>
        <v>52.330000000000005</v>
      </c>
      <c r="AB19" s="228">
        <f t="shared" si="5"/>
        <v>52.35</v>
      </c>
      <c r="AC19" s="229">
        <f t="shared" si="5"/>
        <v>52.37</v>
      </c>
      <c r="AD19" s="229">
        <f t="shared" si="5"/>
        <v>52.390000000000008</v>
      </c>
      <c r="AE19" s="229">
        <f t="shared" si="5"/>
        <v>52.410000000000004</v>
      </c>
      <c r="AF19" s="229">
        <f t="shared" si="5"/>
        <v>52.43</v>
      </c>
      <c r="AG19" s="229">
        <f t="shared" si="5"/>
        <v>52.449999999999996</v>
      </c>
      <c r="AH19" s="229">
        <f t="shared" si="5"/>
        <v>52.470000000000006</v>
      </c>
      <c r="AI19" s="229">
        <f t="shared" si="5"/>
        <v>52.49</v>
      </c>
      <c r="AJ19" s="229">
        <f t="shared" si="5"/>
        <v>52.51</v>
      </c>
      <c r="AK19" s="229">
        <f t="shared" si="5"/>
        <v>52.530000000000008</v>
      </c>
      <c r="AL19" s="229">
        <f t="shared" si="5"/>
        <v>52.550000000000004</v>
      </c>
      <c r="AM19" s="230">
        <f t="shared" si="5"/>
        <v>52.57</v>
      </c>
      <c r="AN19" s="228">
        <f t="shared" si="5"/>
        <v>52.589999999999996</v>
      </c>
      <c r="AO19" s="229">
        <f t="shared" si="5"/>
        <v>52.610000000000007</v>
      </c>
      <c r="AP19" s="229">
        <f t="shared" si="5"/>
        <v>52.63</v>
      </c>
      <c r="AQ19" s="229">
        <f t="shared" si="5"/>
        <v>52.65</v>
      </c>
      <c r="AR19" s="229">
        <f t="shared" si="5"/>
        <v>52.669999999999995</v>
      </c>
      <c r="AS19" s="229">
        <f t="shared" si="5"/>
        <v>52.690000000000005</v>
      </c>
      <c r="AT19" s="229">
        <f t="shared" si="5"/>
        <v>52.71</v>
      </c>
      <c r="AU19" s="229">
        <f t="shared" si="5"/>
        <v>52.73</v>
      </c>
      <c r="AV19" s="229">
        <f t="shared" si="5"/>
        <v>52.750000000000007</v>
      </c>
      <c r="AW19" s="229">
        <f t="shared" si="5"/>
        <v>52.77</v>
      </c>
      <c r="AX19" s="229">
        <f t="shared" si="5"/>
        <v>52.79</v>
      </c>
      <c r="AY19" s="242">
        <f t="shared" si="5"/>
        <v>52.809999999999995</v>
      </c>
    </row>
    <row r="20" spans="1:63" ht="14.4" x14ac:dyDescent="0.3">
      <c r="A20" s="1"/>
      <c r="B20" s="296" t="s">
        <v>14</v>
      </c>
      <c r="C20" s="287"/>
      <c r="D20" s="229">
        <f>D43</f>
        <v>4</v>
      </c>
      <c r="E20" s="229">
        <f t="shared" ref="E20:AY20" si="6">E43</f>
        <v>6</v>
      </c>
      <c r="F20" s="229">
        <f t="shared" si="6"/>
        <v>8</v>
      </c>
      <c r="G20" s="229">
        <f t="shared" si="6"/>
        <v>10</v>
      </c>
      <c r="H20" s="229">
        <f t="shared" si="6"/>
        <v>12</v>
      </c>
      <c r="I20" s="229">
        <f t="shared" si="6"/>
        <v>14</v>
      </c>
      <c r="J20" s="229">
        <f t="shared" si="6"/>
        <v>16</v>
      </c>
      <c r="K20" s="229">
        <f t="shared" si="6"/>
        <v>18</v>
      </c>
      <c r="L20" s="229">
        <f t="shared" si="6"/>
        <v>20</v>
      </c>
      <c r="M20" s="229">
        <f t="shared" si="6"/>
        <v>22</v>
      </c>
      <c r="N20" s="229">
        <f t="shared" si="6"/>
        <v>24</v>
      </c>
      <c r="O20" s="230">
        <f t="shared" si="6"/>
        <v>26</v>
      </c>
      <c r="P20" s="228">
        <f t="shared" si="6"/>
        <v>28</v>
      </c>
      <c r="Q20" s="229">
        <f t="shared" si="6"/>
        <v>30</v>
      </c>
      <c r="R20" s="229">
        <f t="shared" si="6"/>
        <v>32</v>
      </c>
      <c r="S20" s="229">
        <f t="shared" si="6"/>
        <v>34</v>
      </c>
      <c r="T20" s="229">
        <f t="shared" si="6"/>
        <v>36</v>
      </c>
      <c r="U20" s="229">
        <f t="shared" si="6"/>
        <v>38</v>
      </c>
      <c r="V20" s="229">
        <f t="shared" si="6"/>
        <v>40</v>
      </c>
      <c r="W20" s="229">
        <f t="shared" si="6"/>
        <v>42</v>
      </c>
      <c r="X20" s="229">
        <f t="shared" si="6"/>
        <v>44</v>
      </c>
      <c r="Y20" s="229">
        <f t="shared" si="6"/>
        <v>46</v>
      </c>
      <c r="Z20" s="229">
        <f t="shared" si="6"/>
        <v>48</v>
      </c>
      <c r="AA20" s="230">
        <f t="shared" si="6"/>
        <v>50</v>
      </c>
      <c r="AB20" s="228">
        <f t="shared" si="6"/>
        <v>52</v>
      </c>
      <c r="AC20" s="229">
        <f t="shared" si="6"/>
        <v>54</v>
      </c>
      <c r="AD20" s="229">
        <f t="shared" si="6"/>
        <v>56</v>
      </c>
      <c r="AE20" s="229">
        <f t="shared" si="6"/>
        <v>58</v>
      </c>
      <c r="AF20" s="229">
        <f t="shared" si="6"/>
        <v>60</v>
      </c>
      <c r="AG20" s="229">
        <f t="shared" si="6"/>
        <v>62</v>
      </c>
      <c r="AH20" s="229">
        <f t="shared" si="6"/>
        <v>64</v>
      </c>
      <c r="AI20" s="229">
        <f t="shared" si="6"/>
        <v>66</v>
      </c>
      <c r="AJ20" s="229">
        <f t="shared" si="6"/>
        <v>68</v>
      </c>
      <c r="AK20" s="229">
        <f t="shared" si="6"/>
        <v>70</v>
      </c>
      <c r="AL20" s="229">
        <f t="shared" si="6"/>
        <v>72</v>
      </c>
      <c r="AM20" s="230">
        <f t="shared" si="6"/>
        <v>74</v>
      </c>
      <c r="AN20" s="228">
        <f t="shared" si="6"/>
        <v>76</v>
      </c>
      <c r="AO20" s="229">
        <f t="shared" si="6"/>
        <v>78</v>
      </c>
      <c r="AP20" s="229">
        <f t="shared" si="6"/>
        <v>80</v>
      </c>
      <c r="AQ20" s="229">
        <f t="shared" si="6"/>
        <v>82</v>
      </c>
      <c r="AR20" s="229">
        <f t="shared" si="6"/>
        <v>84</v>
      </c>
      <c r="AS20" s="229">
        <f t="shared" si="6"/>
        <v>86</v>
      </c>
      <c r="AT20" s="229">
        <f t="shared" si="6"/>
        <v>88</v>
      </c>
      <c r="AU20" s="229">
        <f t="shared" si="6"/>
        <v>90</v>
      </c>
      <c r="AV20" s="229">
        <f t="shared" si="6"/>
        <v>92</v>
      </c>
      <c r="AW20" s="229">
        <f t="shared" si="6"/>
        <v>94</v>
      </c>
      <c r="AX20" s="229">
        <f t="shared" si="6"/>
        <v>96</v>
      </c>
      <c r="AY20" s="242">
        <f t="shared" si="6"/>
        <v>98</v>
      </c>
    </row>
    <row r="21" spans="1:63" ht="14.4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ht="14.4" x14ac:dyDescent="0.3">
      <c r="A22" s="1"/>
      <c r="B22" s="292" t="s">
        <v>45</v>
      </c>
      <c r="C22" s="287"/>
      <c r="D22" s="80">
        <v>2025</v>
      </c>
      <c r="E22" s="81" t="s">
        <v>46</v>
      </c>
      <c r="F22" s="82">
        <v>2026</v>
      </c>
      <c r="G22" s="81" t="s">
        <v>46</v>
      </c>
      <c r="H22" s="82">
        <v>2027</v>
      </c>
      <c r="I22" s="81" t="s">
        <v>46</v>
      </c>
      <c r="J22" s="82">
        <v>2028</v>
      </c>
      <c r="K22" s="81" t="s">
        <v>46</v>
      </c>
      <c r="L22" s="1"/>
      <c r="M22" s="297" t="s">
        <v>47</v>
      </c>
      <c r="N22" s="287"/>
      <c r="O22" s="82">
        <v>2025</v>
      </c>
      <c r="P22" s="83" t="s">
        <v>46</v>
      </c>
      <c r="Q22" s="82">
        <v>2026</v>
      </c>
      <c r="R22" s="83" t="s">
        <v>46</v>
      </c>
      <c r="S22" s="82">
        <v>2027</v>
      </c>
      <c r="T22" s="83" t="s">
        <v>46</v>
      </c>
      <c r="U22" s="82">
        <v>2028</v>
      </c>
      <c r="V22" s="83" t="s">
        <v>46</v>
      </c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</row>
    <row r="23" spans="1:63" ht="14.4" x14ac:dyDescent="0.3">
      <c r="A23" s="1"/>
      <c r="B23" s="289" t="s">
        <v>48</v>
      </c>
      <c r="C23" s="287"/>
      <c r="D23" s="248">
        <f>SUM(D24:D29)</f>
        <v>623.76</v>
      </c>
      <c r="E23" s="84" t="s">
        <v>12</v>
      </c>
      <c r="F23" s="248">
        <f>SUM(F24:F29)</f>
        <v>626.6400000000001</v>
      </c>
      <c r="G23" s="84" t="s">
        <v>12</v>
      </c>
      <c r="H23" s="248">
        <f>SUM(H24:H29)</f>
        <v>629.52</v>
      </c>
      <c r="I23" s="8" t="s">
        <v>12</v>
      </c>
      <c r="J23" s="248">
        <f>SUM(J24:J29)</f>
        <v>632.40000000000009</v>
      </c>
      <c r="K23" s="8" t="s">
        <v>12</v>
      </c>
      <c r="L23" s="1"/>
      <c r="M23" s="289" t="s">
        <v>48</v>
      </c>
      <c r="N23" s="287"/>
      <c r="O23" s="158">
        <f>SUM(O24:O27)</f>
        <v>13.559999999999999</v>
      </c>
      <c r="P23" s="8" t="s">
        <v>12</v>
      </c>
      <c r="Q23" s="158">
        <f>SUM(Q24:Q27)</f>
        <v>16.439999999999998</v>
      </c>
      <c r="R23" s="8" t="s">
        <v>12</v>
      </c>
      <c r="S23" s="158">
        <f>SUM(S24:S27)</f>
        <v>19.32</v>
      </c>
      <c r="T23" s="8" t="s">
        <v>12</v>
      </c>
      <c r="U23" s="158">
        <f>SUM(U24:U27)</f>
        <v>22.200000000000003</v>
      </c>
      <c r="V23" s="8" t="s">
        <v>12</v>
      </c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</row>
    <row r="24" spans="1:63" ht="14.4" x14ac:dyDescent="0.3">
      <c r="A24" s="1"/>
      <c r="B24" s="291" t="s">
        <v>49</v>
      </c>
      <c r="C24" s="287"/>
      <c r="D24" s="249">
        <f>SUM(D34:O34)</f>
        <v>540</v>
      </c>
      <c r="E24" s="85">
        <f t="shared" ref="E24:E29" si="7">D24/$D$23</f>
        <v>0.86571758368603313</v>
      </c>
      <c r="F24" s="249">
        <f>SUM(P34:AA34)</f>
        <v>540</v>
      </c>
      <c r="G24" s="85">
        <f t="shared" ref="G24:G29" si="8">F24/$F$23</f>
        <v>0.86173879739563375</v>
      </c>
      <c r="H24" s="249">
        <f>SUM(AB34:AM34)</f>
        <v>540</v>
      </c>
      <c r="I24" s="85">
        <f t="shared" ref="I24:I29" si="9">H24/$H$23</f>
        <v>0.85779641631719405</v>
      </c>
      <c r="J24" s="249">
        <f t="shared" ref="J24:J29" si="10">SUM(AN34:AY34)</f>
        <v>540</v>
      </c>
      <c r="K24" s="85">
        <f t="shared" ref="K24:K29" si="11">J24/$J$23</f>
        <v>0.85388994307400368</v>
      </c>
      <c r="L24" s="1"/>
      <c r="M24" s="286" t="s">
        <v>140</v>
      </c>
      <c r="N24" s="287"/>
      <c r="O24" s="229">
        <f>SUM(D36:O36)</f>
        <v>6</v>
      </c>
      <c r="P24" s="254">
        <f>O24/$O$23</f>
        <v>0.44247787610619471</v>
      </c>
      <c r="Q24" s="229">
        <f>SUM(P36:AA36)</f>
        <v>6</v>
      </c>
      <c r="R24" s="254">
        <f>Q24/$Q$23</f>
        <v>0.36496350364963509</v>
      </c>
      <c r="S24" s="229">
        <f>SUM(AB36:AM36)</f>
        <v>6</v>
      </c>
      <c r="T24" s="85">
        <f>S24/$S$23</f>
        <v>0.3105590062111801</v>
      </c>
      <c r="U24" s="229">
        <f>SUM(AN36:AY36)</f>
        <v>6</v>
      </c>
      <c r="V24" s="85">
        <f>U24/$U$23</f>
        <v>0.27027027027027023</v>
      </c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</row>
    <row r="25" spans="1:63" ht="14.4" x14ac:dyDescent="0.3">
      <c r="A25" s="1"/>
      <c r="B25" s="291" t="s">
        <v>16</v>
      </c>
      <c r="C25" s="287"/>
      <c r="D25" s="249">
        <f>SUM(D35:O35)</f>
        <v>70.2</v>
      </c>
      <c r="E25" s="85">
        <f t="shared" si="7"/>
        <v>0.1125432858791843</v>
      </c>
      <c r="F25" s="249">
        <f t="shared" ref="F25:F29" si="12">SUM(P35:AA35)</f>
        <v>70.2</v>
      </c>
      <c r="G25" s="85">
        <f t="shared" si="8"/>
        <v>0.11202604366143239</v>
      </c>
      <c r="H25" s="249">
        <f t="shared" ref="H25:H29" si="13">SUM(AB35:AM35)</f>
        <v>70.2</v>
      </c>
      <c r="I25" s="85">
        <f t="shared" si="9"/>
        <v>0.11151353412123523</v>
      </c>
      <c r="J25" s="249">
        <f t="shared" si="10"/>
        <v>70.2</v>
      </c>
      <c r="K25" s="85">
        <f t="shared" si="11"/>
        <v>0.11100569259962048</v>
      </c>
      <c r="L25" s="1"/>
      <c r="M25" s="286" t="s">
        <v>141</v>
      </c>
      <c r="N25" s="287"/>
      <c r="O25" s="229">
        <f t="shared" ref="O25:O27" si="14">SUM(D37:O37)</f>
        <v>6</v>
      </c>
      <c r="P25" s="254">
        <f t="shared" ref="P25:P27" si="15">O25/$O$23</f>
        <v>0.44247787610619471</v>
      </c>
      <c r="Q25" s="229">
        <f t="shared" ref="Q25:Q27" si="16">SUM(P37:AA37)</f>
        <v>6</v>
      </c>
      <c r="R25" s="254">
        <f t="shared" ref="R25:R27" si="17">Q25/$Q$23</f>
        <v>0.36496350364963509</v>
      </c>
      <c r="S25" s="229">
        <f t="shared" ref="S25:S27" si="18">SUM(AB37:AM37)</f>
        <v>6</v>
      </c>
      <c r="T25" s="85">
        <f>S25/$S$23</f>
        <v>0.3105590062111801</v>
      </c>
      <c r="U25" s="229">
        <f t="shared" ref="U25:U27" si="19">SUM(AN37:AY37)</f>
        <v>6</v>
      </c>
      <c r="V25" s="85">
        <f>U25/$U$23</f>
        <v>0.27027027027027023</v>
      </c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</row>
    <row r="26" spans="1:63" ht="14.4" x14ac:dyDescent="0.3">
      <c r="A26" s="1"/>
      <c r="B26" s="286" t="s">
        <v>140</v>
      </c>
      <c r="C26" s="287"/>
      <c r="D26" s="249">
        <f>SUM(D36:O36)</f>
        <v>6</v>
      </c>
      <c r="E26" s="85">
        <f t="shared" si="7"/>
        <v>9.6190842631781459E-3</v>
      </c>
      <c r="F26" s="249">
        <f t="shared" si="12"/>
        <v>6</v>
      </c>
      <c r="G26" s="85">
        <f t="shared" si="8"/>
        <v>9.5748755266181519E-3</v>
      </c>
      <c r="H26" s="249">
        <f t="shared" si="13"/>
        <v>6</v>
      </c>
      <c r="I26" s="85">
        <f t="shared" si="9"/>
        <v>9.5310712924132675E-3</v>
      </c>
      <c r="J26" s="249">
        <f t="shared" si="10"/>
        <v>6</v>
      </c>
      <c r="K26" s="85">
        <f t="shared" si="11"/>
        <v>9.4876660341555955E-3</v>
      </c>
      <c r="L26" s="1"/>
      <c r="M26" s="286" t="s">
        <v>151</v>
      </c>
      <c r="N26" s="287"/>
      <c r="O26" s="229">
        <f>SUM(D38:O38)</f>
        <v>0.78</v>
      </c>
      <c r="P26" s="254">
        <f t="shared" si="15"/>
        <v>5.7522123893805316E-2</v>
      </c>
      <c r="Q26" s="229">
        <f t="shared" si="16"/>
        <v>2.2199999999999998</v>
      </c>
      <c r="R26" s="254">
        <f t="shared" si="17"/>
        <v>0.13503649635036497</v>
      </c>
      <c r="S26" s="229">
        <f t="shared" si="18"/>
        <v>3.66</v>
      </c>
      <c r="T26" s="85">
        <f>S26/$S$23</f>
        <v>0.18944099378881987</v>
      </c>
      <c r="U26" s="229">
        <f t="shared" si="19"/>
        <v>5.0999999999999996</v>
      </c>
      <c r="V26" s="85">
        <f>U26/$U$23</f>
        <v>0.22972972972972969</v>
      </c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</row>
    <row r="27" spans="1:63" ht="14.4" x14ac:dyDescent="0.3">
      <c r="A27" s="1"/>
      <c r="B27" s="286" t="s">
        <v>141</v>
      </c>
      <c r="C27" s="287"/>
      <c r="D27" s="249">
        <f t="shared" ref="D27:D29" si="20">SUM(D37:O37)</f>
        <v>6</v>
      </c>
      <c r="E27" s="85">
        <f t="shared" si="7"/>
        <v>9.6190842631781459E-3</v>
      </c>
      <c r="F27" s="249">
        <f t="shared" si="12"/>
        <v>6</v>
      </c>
      <c r="G27" s="85">
        <f t="shared" si="8"/>
        <v>9.5748755266181519E-3</v>
      </c>
      <c r="H27" s="249">
        <f t="shared" si="13"/>
        <v>6</v>
      </c>
      <c r="I27" s="85">
        <f t="shared" si="9"/>
        <v>9.5310712924132675E-3</v>
      </c>
      <c r="J27" s="249">
        <f t="shared" si="10"/>
        <v>6</v>
      </c>
      <c r="K27" s="85">
        <f t="shared" si="11"/>
        <v>9.4876660341555955E-3</v>
      </c>
      <c r="L27" s="1"/>
      <c r="M27" s="286" t="s">
        <v>152</v>
      </c>
      <c r="N27" s="287"/>
      <c r="O27" s="229">
        <f t="shared" si="14"/>
        <v>0.78</v>
      </c>
      <c r="P27" s="254">
        <f t="shared" si="15"/>
        <v>5.7522123893805316E-2</v>
      </c>
      <c r="Q27" s="229">
        <f t="shared" si="16"/>
        <v>2.2199999999999998</v>
      </c>
      <c r="R27" s="254">
        <f t="shared" si="17"/>
        <v>0.13503649635036497</v>
      </c>
      <c r="S27" s="229">
        <f t="shared" si="18"/>
        <v>3.66</v>
      </c>
      <c r="T27" s="85">
        <f>S27/$S$23</f>
        <v>0.18944099378881987</v>
      </c>
      <c r="U27" s="229">
        <f t="shared" si="19"/>
        <v>5.0999999999999996</v>
      </c>
      <c r="V27" s="85">
        <f>U27/$U$23</f>
        <v>0.22972972972972969</v>
      </c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</row>
    <row r="28" spans="1:63" ht="14.4" x14ac:dyDescent="0.3">
      <c r="A28" s="1"/>
      <c r="B28" s="286" t="s">
        <v>151</v>
      </c>
      <c r="C28" s="287"/>
      <c r="D28" s="249">
        <f t="shared" si="20"/>
        <v>0.78</v>
      </c>
      <c r="E28" s="85">
        <f t="shared" si="7"/>
        <v>1.250480954213159E-3</v>
      </c>
      <c r="F28" s="249">
        <f t="shared" si="12"/>
        <v>2.2199999999999998</v>
      </c>
      <c r="G28" s="85">
        <f t="shared" si="8"/>
        <v>3.5427039448487161E-3</v>
      </c>
      <c r="H28" s="249">
        <f t="shared" si="13"/>
        <v>3.66</v>
      </c>
      <c r="I28" s="85">
        <f t="shared" si="9"/>
        <v>5.8139534883720938E-3</v>
      </c>
      <c r="J28" s="249">
        <f t="shared" si="10"/>
        <v>5.0999999999999996</v>
      </c>
      <c r="K28" s="85">
        <f t="shared" si="11"/>
        <v>8.0645161290322561E-3</v>
      </c>
      <c r="L28" s="62"/>
      <c r="M28" s="62"/>
      <c r="N28" s="62"/>
      <c r="O28" s="62"/>
      <c r="P28" s="62"/>
      <c r="Q28" s="62"/>
      <c r="R28" s="62"/>
      <c r="S28" s="62"/>
      <c r="T28" s="62"/>
      <c r="U28" s="86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</row>
    <row r="29" spans="1:63" ht="14.4" x14ac:dyDescent="0.3">
      <c r="A29" s="1"/>
      <c r="B29" s="286" t="s">
        <v>152</v>
      </c>
      <c r="C29" s="287"/>
      <c r="D29" s="249">
        <f t="shared" si="20"/>
        <v>0.78</v>
      </c>
      <c r="E29" s="85">
        <f t="shared" si="7"/>
        <v>1.250480954213159E-3</v>
      </c>
      <c r="F29" s="249">
        <f t="shared" si="12"/>
        <v>2.2199999999999998</v>
      </c>
      <c r="G29" s="85">
        <f t="shared" si="8"/>
        <v>3.5427039448487161E-3</v>
      </c>
      <c r="H29" s="249">
        <f t="shared" si="13"/>
        <v>3.66</v>
      </c>
      <c r="I29" s="85">
        <f t="shared" si="9"/>
        <v>5.8139534883720938E-3</v>
      </c>
      <c r="J29" s="249">
        <f t="shared" si="10"/>
        <v>5.0999999999999996</v>
      </c>
      <c r="K29" s="85">
        <f t="shared" si="11"/>
        <v>8.0645161290322561E-3</v>
      </c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</row>
    <row r="30" spans="1:63" ht="14.4" x14ac:dyDescent="0.3">
      <c r="A30" s="1"/>
      <c r="B30" s="68"/>
      <c r="C30" s="68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</row>
    <row r="31" spans="1:63" ht="14.4" x14ac:dyDescent="0.3">
      <c r="A31" s="1"/>
      <c r="B31" s="62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2"/>
      <c r="O31" s="73">
        <v>2025</v>
      </c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2"/>
      <c r="AA31" s="73">
        <v>2026</v>
      </c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2"/>
      <c r="AM31" s="73">
        <v>2027</v>
      </c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2"/>
      <c r="AY31" s="139">
        <v>2028</v>
      </c>
    </row>
    <row r="32" spans="1:63" ht="14.4" x14ac:dyDescent="0.3">
      <c r="A32" s="1"/>
      <c r="B32" s="292" t="s">
        <v>37</v>
      </c>
      <c r="C32" s="287"/>
      <c r="D32" s="76" t="s">
        <v>24</v>
      </c>
      <c r="E32" s="76" t="s">
        <v>25</v>
      </c>
      <c r="F32" s="76">
        <v>3</v>
      </c>
      <c r="G32" s="76" t="s">
        <v>26</v>
      </c>
      <c r="H32" s="76" t="s">
        <v>27</v>
      </c>
      <c r="I32" s="76" t="s">
        <v>28</v>
      </c>
      <c r="J32" s="76" t="s">
        <v>29</v>
      </c>
      <c r="K32" s="76" t="s">
        <v>30</v>
      </c>
      <c r="L32" s="76" t="s">
        <v>31</v>
      </c>
      <c r="M32" s="76" t="s">
        <v>32</v>
      </c>
      <c r="N32" s="76" t="s">
        <v>33</v>
      </c>
      <c r="O32" s="77" t="s">
        <v>34</v>
      </c>
      <c r="P32" s="78" t="s">
        <v>24</v>
      </c>
      <c r="Q32" s="76" t="s">
        <v>25</v>
      </c>
      <c r="R32" s="76" t="s">
        <v>38</v>
      </c>
      <c r="S32" s="76" t="s">
        <v>26</v>
      </c>
      <c r="T32" s="76" t="s">
        <v>27</v>
      </c>
      <c r="U32" s="76" t="s">
        <v>28</v>
      </c>
      <c r="V32" s="76" t="s">
        <v>29</v>
      </c>
      <c r="W32" s="76" t="s">
        <v>30</v>
      </c>
      <c r="X32" s="76" t="s">
        <v>31</v>
      </c>
      <c r="Y32" s="76" t="s">
        <v>32</v>
      </c>
      <c r="Z32" s="76" t="s">
        <v>33</v>
      </c>
      <c r="AA32" s="77" t="s">
        <v>34</v>
      </c>
      <c r="AB32" s="78" t="s">
        <v>24</v>
      </c>
      <c r="AC32" s="76" t="s">
        <v>25</v>
      </c>
      <c r="AD32" s="76" t="s">
        <v>38</v>
      </c>
      <c r="AE32" s="76" t="s">
        <v>26</v>
      </c>
      <c r="AF32" s="76" t="s">
        <v>27</v>
      </c>
      <c r="AG32" s="76" t="s">
        <v>28</v>
      </c>
      <c r="AH32" s="76" t="s">
        <v>29</v>
      </c>
      <c r="AI32" s="76" t="s">
        <v>30</v>
      </c>
      <c r="AJ32" s="76" t="s">
        <v>31</v>
      </c>
      <c r="AK32" s="76" t="s">
        <v>32</v>
      </c>
      <c r="AL32" s="76" t="s">
        <v>33</v>
      </c>
      <c r="AM32" s="77" t="s">
        <v>34</v>
      </c>
      <c r="AN32" s="78" t="s">
        <v>24</v>
      </c>
      <c r="AO32" s="76" t="s">
        <v>25</v>
      </c>
      <c r="AP32" s="76" t="s">
        <v>38</v>
      </c>
      <c r="AQ32" s="76" t="s">
        <v>26</v>
      </c>
      <c r="AR32" s="76" t="s">
        <v>27</v>
      </c>
      <c r="AS32" s="76" t="s">
        <v>28</v>
      </c>
      <c r="AT32" s="76" t="s">
        <v>29</v>
      </c>
      <c r="AU32" s="76" t="s">
        <v>30</v>
      </c>
      <c r="AV32" s="76" t="s">
        <v>31</v>
      </c>
      <c r="AW32" s="76" t="s">
        <v>32</v>
      </c>
      <c r="AX32" s="76" t="s">
        <v>33</v>
      </c>
      <c r="AY32" s="232" t="s">
        <v>34</v>
      </c>
    </row>
    <row r="33" spans="1:51" ht="14.4" x14ac:dyDescent="0.3">
      <c r="A33" s="1"/>
      <c r="B33" s="289" t="s">
        <v>48</v>
      </c>
      <c r="C33" s="287"/>
      <c r="D33" s="234">
        <f>SUM(D34:D39)</f>
        <v>51.87</v>
      </c>
      <c r="E33" s="234">
        <f t="shared" ref="E33:AY33" si="21">SUM(E34:E39)</f>
        <v>51.890000000000008</v>
      </c>
      <c r="F33" s="234">
        <f t="shared" si="21"/>
        <v>51.910000000000004</v>
      </c>
      <c r="G33" s="234">
        <f t="shared" si="21"/>
        <v>51.93</v>
      </c>
      <c r="H33" s="234">
        <f t="shared" si="21"/>
        <v>51.949999999999996</v>
      </c>
      <c r="I33" s="234">
        <f t="shared" si="21"/>
        <v>51.970000000000006</v>
      </c>
      <c r="J33" s="234">
        <f t="shared" si="21"/>
        <v>51.99</v>
      </c>
      <c r="K33" s="234">
        <f t="shared" si="21"/>
        <v>52.01</v>
      </c>
      <c r="L33" s="234">
        <f t="shared" si="21"/>
        <v>52.030000000000008</v>
      </c>
      <c r="M33" s="234">
        <f t="shared" si="21"/>
        <v>52.050000000000004</v>
      </c>
      <c r="N33" s="234">
        <f t="shared" si="21"/>
        <v>52.07</v>
      </c>
      <c r="O33" s="235">
        <f t="shared" si="21"/>
        <v>52.089999999999996</v>
      </c>
      <c r="P33" s="236">
        <f t="shared" si="21"/>
        <v>52.110000000000007</v>
      </c>
      <c r="Q33" s="234">
        <f t="shared" si="21"/>
        <v>52.13</v>
      </c>
      <c r="R33" s="234">
        <f t="shared" si="21"/>
        <v>52.15</v>
      </c>
      <c r="S33" s="234">
        <f t="shared" si="21"/>
        <v>52.169999999999995</v>
      </c>
      <c r="T33" s="234">
        <f t="shared" si="21"/>
        <v>52.190000000000005</v>
      </c>
      <c r="U33" s="234">
        <f t="shared" si="21"/>
        <v>52.21</v>
      </c>
      <c r="V33" s="234">
        <f t="shared" si="21"/>
        <v>52.23</v>
      </c>
      <c r="W33" s="234">
        <f t="shared" si="21"/>
        <v>52.250000000000007</v>
      </c>
      <c r="X33" s="234">
        <f t="shared" si="21"/>
        <v>52.27</v>
      </c>
      <c r="Y33" s="234">
        <f t="shared" si="21"/>
        <v>52.29</v>
      </c>
      <c r="Z33" s="234">
        <f t="shared" si="21"/>
        <v>52.309999999999995</v>
      </c>
      <c r="AA33" s="235">
        <f t="shared" si="21"/>
        <v>52.330000000000005</v>
      </c>
      <c r="AB33" s="236">
        <f t="shared" si="21"/>
        <v>52.35</v>
      </c>
      <c r="AC33" s="234">
        <f t="shared" si="21"/>
        <v>52.37</v>
      </c>
      <c r="AD33" s="234">
        <f t="shared" si="21"/>
        <v>52.390000000000008</v>
      </c>
      <c r="AE33" s="234">
        <f t="shared" si="21"/>
        <v>52.410000000000004</v>
      </c>
      <c r="AF33" s="234">
        <f t="shared" si="21"/>
        <v>52.43</v>
      </c>
      <c r="AG33" s="234">
        <f t="shared" si="21"/>
        <v>52.449999999999996</v>
      </c>
      <c r="AH33" s="234">
        <f t="shared" si="21"/>
        <v>52.470000000000006</v>
      </c>
      <c r="AI33" s="234">
        <f t="shared" si="21"/>
        <v>52.49</v>
      </c>
      <c r="AJ33" s="234">
        <f t="shared" si="21"/>
        <v>52.51</v>
      </c>
      <c r="AK33" s="234">
        <f t="shared" si="21"/>
        <v>52.530000000000008</v>
      </c>
      <c r="AL33" s="234">
        <f t="shared" si="21"/>
        <v>52.550000000000004</v>
      </c>
      <c r="AM33" s="235">
        <f t="shared" si="21"/>
        <v>52.57</v>
      </c>
      <c r="AN33" s="236">
        <f t="shared" si="21"/>
        <v>52.589999999999996</v>
      </c>
      <c r="AO33" s="234">
        <f t="shared" si="21"/>
        <v>52.610000000000007</v>
      </c>
      <c r="AP33" s="234">
        <f t="shared" si="21"/>
        <v>52.63</v>
      </c>
      <c r="AQ33" s="234">
        <f t="shared" si="21"/>
        <v>52.65</v>
      </c>
      <c r="AR33" s="234">
        <f t="shared" si="21"/>
        <v>52.669999999999995</v>
      </c>
      <c r="AS33" s="234">
        <f t="shared" si="21"/>
        <v>52.690000000000005</v>
      </c>
      <c r="AT33" s="234">
        <f t="shared" si="21"/>
        <v>52.71</v>
      </c>
      <c r="AU33" s="234">
        <f t="shared" si="21"/>
        <v>52.73</v>
      </c>
      <c r="AV33" s="234">
        <f t="shared" si="21"/>
        <v>52.750000000000007</v>
      </c>
      <c r="AW33" s="234">
        <f t="shared" si="21"/>
        <v>52.77</v>
      </c>
      <c r="AX33" s="234">
        <f t="shared" si="21"/>
        <v>52.79</v>
      </c>
      <c r="AY33" s="237">
        <f t="shared" si="21"/>
        <v>52.809999999999995</v>
      </c>
    </row>
    <row r="34" spans="1:51" ht="14.4" x14ac:dyDescent="0.3">
      <c r="A34" s="1"/>
      <c r="B34" s="291" t="s">
        <v>49</v>
      </c>
      <c r="C34" s="287"/>
      <c r="D34" s="238">
        <f>'Operational costs'!G20</f>
        <v>45</v>
      </c>
      <c r="E34" s="238">
        <f>'Operational costs'!H20</f>
        <v>45</v>
      </c>
      <c r="F34" s="238">
        <f>'Operational costs'!I20</f>
        <v>45</v>
      </c>
      <c r="G34" s="238">
        <f>'Operational costs'!J20</f>
        <v>45</v>
      </c>
      <c r="H34" s="238">
        <f>'Operational costs'!K20</f>
        <v>45</v>
      </c>
      <c r="I34" s="238">
        <f>'Operational costs'!L20</f>
        <v>45</v>
      </c>
      <c r="J34" s="238">
        <f>'Operational costs'!M20</f>
        <v>45</v>
      </c>
      <c r="K34" s="238">
        <f>'Operational costs'!N20</f>
        <v>45</v>
      </c>
      <c r="L34" s="238">
        <f>'Operational costs'!O20</f>
        <v>45</v>
      </c>
      <c r="M34" s="238">
        <f>'Operational costs'!P20</f>
        <v>45</v>
      </c>
      <c r="N34" s="238">
        <f>'Operational costs'!Q20</f>
        <v>45</v>
      </c>
      <c r="O34" s="239">
        <f>'Operational costs'!R20</f>
        <v>45</v>
      </c>
      <c r="P34" s="240">
        <f>'Operational costs'!S20</f>
        <v>45</v>
      </c>
      <c r="Q34" s="238">
        <f>'Operational costs'!T20</f>
        <v>45</v>
      </c>
      <c r="R34" s="238">
        <f>'Operational costs'!U20</f>
        <v>45</v>
      </c>
      <c r="S34" s="238">
        <f>'Operational costs'!V20</f>
        <v>45</v>
      </c>
      <c r="T34" s="238">
        <f>'Operational costs'!W20</f>
        <v>45</v>
      </c>
      <c r="U34" s="238">
        <f>'Operational costs'!X20</f>
        <v>45</v>
      </c>
      <c r="V34" s="238">
        <f>'Operational costs'!Y20</f>
        <v>45</v>
      </c>
      <c r="W34" s="238">
        <f>'Operational costs'!Z20</f>
        <v>45</v>
      </c>
      <c r="X34" s="238">
        <f>'Operational costs'!AA20</f>
        <v>45</v>
      </c>
      <c r="Y34" s="238">
        <f>'Operational costs'!AB20</f>
        <v>45</v>
      </c>
      <c r="Z34" s="238">
        <f>'Operational costs'!AC20</f>
        <v>45</v>
      </c>
      <c r="AA34" s="239">
        <f>'Operational costs'!AD20</f>
        <v>45</v>
      </c>
      <c r="AB34" s="240">
        <f>'Operational costs'!AE20</f>
        <v>45</v>
      </c>
      <c r="AC34" s="238">
        <f>'Operational costs'!AF20</f>
        <v>45</v>
      </c>
      <c r="AD34" s="238">
        <f>'Operational costs'!AG20</f>
        <v>45</v>
      </c>
      <c r="AE34" s="238">
        <f>'Operational costs'!AH20</f>
        <v>45</v>
      </c>
      <c r="AF34" s="238">
        <f>'Operational costs'!AI20</f>
        <v>45</v>
      </c>
      <c r="AG34" s="238">
        <f>'Operational costs'!AJ20</f>
        <v>45</v>
      </c>
      <c r="AH34" s="238">
        <f>'Operational costs'!AK20</f>
        <v>45</v>
      </c>
      <c r="AI34" s="238">
        <f>'Operational costs'!AL20</f>
        <v>45</v>
      </c>
      <c r="AJ34" s="238">
        <f>'Operational costs'!AM20</f>
        <v>45</v>
      </c>
      <c r="AK34" s="238">
        <f>'Operational costs'!AN20</f>
        <v>45</v>
      </c>
      <c r="AL34" s="238">
        <f>'Operational costs'!AO20</f>
        <v>45</v>
      </c>
      <c r="AM34" s="239">
        <f>'Operational costs'!AP20</f>
        <v>45</v>
      </c>
      <c r="AN34" s="240">
        <f>'Operational costs'!AQ20</f>
        <v>45</v>
      </c>
      <c r="AO34" s="238">
        <f>'Operational costs'!AR20</f>
        <v>45</v>
      </c>
      <c r="AP34" s="238">
        <f>'Operational costs'!AS20</f>
        <v>45</v>
      </c>
      <c r="AQ34" s="238">
        <f>'Operational costs'!AT20</f>
        <v>45</v>
      </c>
      <c r="AR34" s="238">
        <f>'Operational costs'!AU20</f>
        <v>45</v>
      </c>
      <c r="AS34" s="238">
        <f>'Operational costs'!AV20</f>
        <v>45</v>
      </c>
      <c r="AT34" s="238">
        <f>'Operational costs'!AW20</f>
        <v>45</v>
      </c>
      <c r="AU34" s="238">
        <f>'Operational costs'!AX20</f>
        <v>45</v>
      </c>
      <c r="AV34" s="238">
        <f>'Operational costs'!AY20</f>
        <v>45</v>
      </c>
      <c r="AW34" s="238">
        <f>'Operational costs'!AZ20</f>
        <v>45</v>
      </c>
      <c r="AX34" s="238">
        <f>'Operational costs'!BA20</f>
        <v>45</v>
      </c>
      <c r="AY34" s="241">
        <f>'Operational costs'!BB20</f>
        <v>45</v>
      </c>
    </row>
    <row r="35" spans="1:51" ht="14.4" x14ac:dyDescent="0.3">
      <c r="A35" s="1"/>
      <c r="B35" s="291" t="s">
        <v>16</v>
      </c>
      <c r="C35" s="287"/>
      <c r="D35" s="229">
        <f>'Personnel expenses'!E16</f>
        <v>5.85</v>
      </c>
      <c r="E35" s="229">
        <f>'Personnel expenses'!F16</f>
        <v>5.85</v>
      </c>
      <c r="F35" s="229">
        <f>'Personnel expenses'!G16</f>
        <v>5.85</v>
      </c>
      <c r="G35" s="229">
        <f>'Personnel expenses'!H16</f>
        <v>5.85</v>
      </c>
      <c r="H35" s="229">
        <f>'Personnel expenses'!I16</f>
        <v>5.85</v>
      </c>
      <c r="I35" s="229">
        <f>'Personnel expenses'!J16</f>
        <v>5.85</v>
      </c>
      <c r="J35" s="229">
        <f>'Personnel expenses'!K16</f>
        <v>5.85</v>
      </c>
      <c r="K35" s="229">
        <f>'Personnel expenses'!L16</f>
        <v>5.85</v>
      </c>
      <c r="L35" s="229">
        <f>'Personnel expenses'!M16</f>
        <v>5.85</v>
      </c>
      <c r="M35" s="229">
        <f>'Personnel expenses'!N16</f>
        <v>5.85</v>
      </c>
      <c r="N35" s="229">
        <f>'Personnel expenses'!O16</f>
        <v>5.85</v>
      </c>
      <c r="O35" s="230">
        <f>'Personnel expenses'!P16</f>
        <v>5.85</v>
      </c>
      <c r="P35" s="228">
        <f>'Personnel expenses'!Q16</f>
        <v>5.85</v>
      </c>
      <c r="Q35" s="229">
        <f>'Personnel expenses'!R16</f>
        <v>5.85</v>
      </c>
      <c r="R35" s="229">
        <f>'Personnel expenses'!S16</f>
        <v>5.85</v>
      </c>
      <c r="S35" s="229">
        <f>'Personnel expenses'!T16</f>
        <v>5.85</v>
      </c>
      <c r="T35" s="229">
        <f>'Personnel expenses'!U16</f>
        <v>5.85</v>
      </c>
      <c r="U35" s="229">
        <f>'Personnel expenses'!V16</f>
        <v>5.85</v>
      </c>
      <c r="V35" s="229">
        <f>'Personnel expenses'!W16</f>
        <v>5.85</v>
      </c>
      <c r="W35" s="229">
        <f>'Personnel expenses'!X16</f>
        <v>5.85</v>
      </c>
      <c r="X35" s="229">
        <f>'Personnel expenses'!Y16</f>
        <v>5.85</v>
      </c>
      <c r="Y35" s="229">
        <f>'Personnel expenses'!Z16</f>
        <v>5.85</v>
      </c>
      <c r="Z35" s="229">
        <f>'Personnel expenses'!AA16</f>
        <v>5.85</v>
      </c>
      <c r="AA35" s="230">
        <f>'Personnel expenses'!AB16</f>
        <v>5.85</v>
      </c>
      <c r="AB35" s="228">
        <f>'Personnel expenses'!AC16</f>
        <v>5.85</v>
      </c>
      <c r="AC35" s="229">
        <f>'Personnel expenses'!AD16</f>
        <v>5.85</v>
      </c>
      <c r="AD35" s="229">
        <f>'Personnel expenses'!AE16</f>
        <v>5.85</v>
      </c>
      <c r="AE35" s="229">
        <f>'Personnel expenses'!AF16</f>
        <v>5.85</v>
      </c>
      <c r="AF35" s="229">
        <f>'Personnel expenses'!AG16</f>
        <v>5.85</v>
      </c>
      <c r="AG35" s="229">
        <f>'Personnel expenses'!AH16</f>
        <v>5.85</v>
      </c>
      <c r="AH35" s="229">
        <f>'Personnel expenses'!AI16</f>
        <v>5.85</v>
      </c>
      <c r="AI35" s="229">
        <f>'Personnel expenses'!AJ16</f>
        <v>5.85</v>
      </c>
      <c r="AJ35" s="229">
        <f>'Personnel expenses'!AK16</f>
        <v>5.85</v>
      </c>
      <c r="AK35" s="229">
        <f>'Personnel expenses'!AL16</f>
        <v>5.85</v>
      </c>
      <c r="AL35" s="229">
        <f>'Personnel expenses'!AM16</f>
        <v>5.85</v>
      </c>
      <c r="AM35" s="230">
        <f>'Personnel expenses'!AN16</f>
        <v>5.85</v>
      </c>
      <c r="AN35" s="228">
        <f>'Personnel expenses'!AO16</f>
        <v>5.85</v>
      </c>
      <c r="AO35" s="229">
        <f>'Personnel expenses'!AP16</f>
        <v>5.85</v>
      </c>
      <c r="AP35" s="229">
        <f>'Personnel expenses'!AQ16</f>
        <v>5.85</v>
      </c>
      <c r="AQ35" s="229">
        <f>'Personnel expenses'!AR16</f>
        <v>5.85</v>
      </c>
      <c r="AR35" s="229">
        <f>'Personnel expenses'!AS16</f>
        <v>5.85</v>
      </c>
      <c r="AS35" s="229">
        <f>'Personnel expenses'!AT16</f>
        <v>5.85</v>
      </c>
      <c r="AT35" s="229">
        <f>'Personnel expenses'!AU16</f>
        <v>5.85</v>
      </c>
      <c r="AU35" s="229">
        <f>'Personnel expenses'!AV16</f>
        <v>5.85</v>
      </c>
      <c r="AV35" s="229">
        <f>'Personnel expenses'!AW16</f>
        <v>5.85</v>
      </c>
      <c r="AW35" s="229">
        <f>'Personnel expenses'!AX16</f>
        <v>5.85</v>
      </c>
      <c r="AX35" s="229">
        <f>'Personnel expenses'!AY16</f>
        <v>5.85</v>
      </c>
      <c r="AY35" s="242">
        <f>'Personnel expenses'!AZ16</f>
        <v>5.85</v>
      </c>
    </row>
    <row r="36" spans="1:51" ht="14.4" x14ac:dyDescent="0.3">
      <c r="A36" s="1"/>
      <c r="B36" s="286" t="s">
        <v>140</v>
      </c>
      <c r="C36" s="287"/>
      <c r="D36" s="229">
        <f>Revenues!D20*Revenues!$K$7</f>
        <v>0.5</v>
      </c>
      <c r="E36" s="229">
        <f>Revenues!E20*Revenues!$K$7</f>
        <v>0.5</v>
      </c>
      <c r="F36" s="229">
        <f>Revenues!F20*Revenues!$K$7</f>
        <v>0.5</v>
      </c>
      <c r="G36" s="229">
        <f>Revenues!G20*Revenues!$K$7</f>
        <v>0.5</v>
      </c>
      <c r="H36" s="229">
        <f>Revenues!H20*Revenues!$K$7</f>
        <v>0.5</v>
      </c>
      <c r="I36" s="229">
        <f>Revenues!I20*Revenues!$K$7</f>
        <v>0.5</v>
      </c>
      <c r="J36" s="229">
        <f>Revenues!J20*Revenues!$K$7</f>
        <v>0.5</v>
      </c>
      <c r="K36" s="229">
        <f>Revenues!K20*Revenues!$K$7</f>
        <v>0.5</v>
      </c>
      <c r="L36" s="229">
        <f>Revenues!L20*Revenues!$K$7</f>
        <v>0.5</v>
      </c>
      <c r="M36" s="229">
        <f>Revenues!M20*Revenues!$K$7</f>
        <v>0.5</v>
      </c>
      <c r="N36" s="229">
        <f>Revenues!N20*Revenues!$K$7</f>
        <v>0.5</v>
      </c>
      <c r="O36" s="230">
        <f>Revenues!O20*Revenues!$K$7</f>
        <v>0.5</v>
      </c>
      <c r="P36" s="228">
        <f>Revenues!P20*Revenues!$K$7</f>
        <v>0.5</v>
      </c>
      <c r="Q36" s="229">
        <f>Revenues!Q20*Revenues!$K$7</f>
        <v>0.5</v>
      </c>
      <c r="R36" s="229">
        <f>Revenues!R20*Revenues!$K$7</f>
        <v>0.5</v>
      </c>
      <c r="S36" s="229">
        <f>Revenues!S20*Revenues!$K$7</f>
        <v>0.5</v>
      </c>
      <c r="T36" s="229">
        <f>Revenues!T20*Revenues!$K$7</f>
        <v>0.5</v>
      </c>
      <c r="U36" s="229">
        <f>Revenues!U20*Revenues!$K$7</f>
        <v>0.5</v>
      </c>
      <c r="V36" s="229">
        <f>Revenues!V20*Revenues!$K$7</f>
        <v>0.5</v>
      </c>
      <c r="W36" s="229">
        <f>Revenues!W20*Revenues!$K$7</f>
        <v>0.5</v>
      </c>
      <c r="X36" s="229">
        <f>Revenues!X20*Revenues!$K$7</f>
        <v>0.5</v>
      </c>
      <c r="Y36" s="229">
        <f>Revenues!Y20*Revenues!$K$7</f>
        <v>0.5</v>
      </c>
      <c r="Z36" s="229">
        <f>Revenues!Z20*Revenues!$K$7</f>
        <v>0.5</v>
      </c>
      <c r="AA36" s="230">
        <f>Revenues!AA20*Revenues!$K$7</f>
        <v>0.5</v>
      </c>
      <c r="AB36" s="228">
        <f>Revenues!AB20*Revenues!$K$7</f>
        <v>0.5</v>
      </c>
      <c r="AC36" s="229">
        <f>Revenues!AC20*Revenues!$K$7</f>
        <v>0.5</v>
      </c>
      <c r="AD36" s="229">
        <f>Revenues!AD20*Revenues!$K$7</f>
        <v>0.5</v>
      </c>
      <c r="AE36" s="229">
        <f>Revenues!AE20*Revenues!$K$7</f>
        <v>0.5</v>
      </c>
      <c r="AF36" s="229">
        <f>Revenues!AF20*Revenues!$K$7</f>
        <v>0.5</v>
      </c>
      <c r="AG36" s="229">
        <f>Revenues!AG20*Revenues!$K$7</f>
        <v>0.5</v>
      </c>
      <c r="AH36" s="229">
        <f>Revenues!AH20*Revenues!$K$7</f>
        <v>0.5</v>
      </c>
      <c r="AI36" s="229">
        <f>Revenues!AI20*Revenues!$K$7</f>
        <v>0.5</v>
      </c>
      <c r="AJ36" s="229">
        <f>Revenues!AJ20*Revenues!$K$7</f>
        <v>0.5</v>
      </c>
      <c r="AK36" s="229">
        <f>Revenues!AK20*Revenues!$K$7</f>
        <v>0.5</v>
      </c>
      <c r="AL36" s="229">
        <f>Revenues!AL20*Revenues!$K$7</f>
        <v>0.5</v>
      </c>
      <c r="AM36" s="230">
        <f>Revenues!AM20*Revenues!$K$7</f>
        <v>0.5</v>
      </c>
      <c r="AN36" s="228">
        <f>Revenues!AN20*Revenues!$K$7</f>
        <v>0.5</v>
      </c>
      <c r="AO36" s="229">
        <f>Revenues!AO20*Revenues!$K$7</f>
        <v>0.5</v>
      </c>
      <c r="AP36" s="229">
        <f>Revenues!AP20*Revenues!$K$7</f>
        <v>0.5</v>
      </c>
      <c r="AQ36" s="229">
        <f>Revenues!AQ20*Revenues!$K$7</f>
        <v>0.5</v>
      </c>
      <c r="AR36" s="229">
        <f>Revenues!AR20*Revenues!$K$7</f>
        <v>0.5</v>
      </c>
      <c r="AS36" s="229">
        <f>Revenues!AS20*Revenues!$K$7</f>
        <v>0.5</v>
      </c>
      <c r="AT36" s="229">
        <f>Revenues!AT20*Revenues!$K$7</f>
        <v>0.5</v>
      </c>
      <c r="AU36" s="229">
        <f>Revenues!AU20*Revenues!$K$7</f>
        <v>0.5</v>
      </c>
      <c r="AV36" s="229">
        <f>Revenues!AV20*Revenues!$K$7</f>
        <v>0.5</v>
      </c>
      <c r="AW36" s="229">
        <f>Revenues!AW20*Revenues!$K$7</f>
        <v>0.5</v>
      </c>
      <c r="AX36" s="229">
        <f>Revenues!AX20*Revenues!$K$7</f>
        <v>0.5</v>
      </c>
      <c r="AY36" s="242">
        <f>Revenues!AY20*Revenues!$K$7</f>
        <v>0.5</v>
      </c>
    </row>
    <row r="37" spans="1:51" ht="14.4" x14ac:dyDescent="0.3">
      <c r="A37" s="1"/>
      <c r="B37" s="286" t="s">
        <v>141</v>
      </c>
      <c r="C37" s="287"/>
      <c r="D37" s="229">
        <f>Revenues!D22*Revenues!$K$8</f>
        <v>0.5</v>
      </c>
      <c r="E37" s="229">
        <f>Revenues!E22*Revenues!$K$8</f>
        <v>0.5</v>
      </c>
      <c r="F37" s="229">
        <f>Revenues!F22*Revenues!$K$8</f>
        <v>0.5</v>
      </c>
      <c r="G37" s="229">
        <f>Revenues!G22*Revenues!$K$8</f>
        <v>0.5</v>
      </c>
      <c r="H37" s="229">
        <f>Revenues!H22*Revenues!$K$8</f>
        <v>0.5</v>
      </c>
      <c r="I37" s="229">
        <f>Revenues!I22*Revenues!$K$8</f>
        <v>0.5</v>
      </c>
      <c r="J37" s="229">
        <f>Revenues!J22*Revenues!$K$8</f>
        <v>0.5</v>
      </c>
      <c r="K37" s="229">
        <f>Revenues!K22*Revenues!$K$8</f>
        <v>0.5</v>
      </c>
      <c r="L37" s="229">
        <f>Revenues!L22*Revenues!$K$8</f>
        <v>0.5</v>
      </c>
      <c r="M37" s="229">
        <f>Revenues!M22*Revenues!$K$8</f>
        <v>0.5</v>
      </c>
      <c r="N37" s="229">
        <f>Revenues!N22*Revenues!$K$8</f>
        <v>0.5</v>
      </c>
      <c r="O37" s="230">
        <f>Revenues!O22*Revenues!$K$8</f>
        <v>0.5</v>
      </c>
      <c r="P37" s="228">
        <f>Revenues!P22*Revenues!$K$8</f>
        <v>0.5</v>
      </c>
      <c r="Q37" s="229">
        <f>Revenues!Q22*Revenues!$K$8</f>
        <v>0.5</v>
      </c>
      <c r="R37" s="229">
        <f>Revenues!R22*Revenues!$K$8</f>
        <v>0.5</v>
      </c>
      <c r="S37" s="229">
        <f>Revenues!S22*Revenues!$K$8</f>
        <v>0.5</v>
      </c>
      <c r="T37" s="229">
        <f>Revenues!T22*Revenues!$K$8</f>
        <v>0.5</v>
      </c>
      <c r="U37" s="229">
        <f>Revenues!U22*Revenues!$K$8</f>
        <v>0.5</v>
      </c>
      <c r="V37" s="229">
        <f>Revenues!V22*Revenues!$K$8</f>
        <v>0.5</v>
      </c>
      <c r="W37" s="229">
        <f>Revenues!W22*Revenues!$K$8</f>
        <v>0.5</v>
      </c>
      <c r="X37" s="229">
        <f>Revenues!X22*Revenues!$K$8</f>
        <v>0.5</v>
      </c>
      <c r="Y37" s="229">
        <f>Revenues!Y22*Revenues!$K$8</f>
        <v>0.5</v>
      </c>
      <c r="Z37" s="229">
        <f>Revenues!Z22*Revenues!$K$8</f>
        <v>0.5</v>
      </c>
      <c r="AA37" s="230">
        <f>Revenues!AA22*Revenues!$K$8</f>
        <v>0.5</v>
      </c>
      <c r="AB37" s="228">
        <f>Revenues!AB22*Revenues!$K$8</f>
        <v>0.5</v>
      </c>
      <c r="AC37" s="229">
        <f>Revenues!AC22*Revenues!$K$8</f>
        <v>0.5</v>
      </c>
      <c r="AD37" s="229">
        <f>Revenues!AD22*Revenues!$K$8</f>
        <v>0.5</v>
      </c>
      <c r="AE37" s="229">
        <f>Revenues!AE22*Revenues!$K$8</f>
        <v>0.5</v>
      </c>
      <c r="AF37" s="229">
        <f>Revenues!AF22*Revenues!$K$8</f>
        <v>0.5</v>
      </c>
      <c r="AG37" s="229">
        <f>Revenues!AG22*Revenues!$K$8</f>
        <v>0.5</v>
      </c>
      <c r="AH37" s="229">
        <f>Revenues!AH22*Revenues!$K$8</f>
        <v>0.5</v>
      </c>
      <c r="AI37" s="229">
        <f>Revenues!AI22*Revenues!$K$8</f>
        <v>0.5</v>
      </c>
      <c r="AJ37" s="229">
        <f>Revenues!AJ22*Revenues!$K$8</f>
        <v>0.5</v>
      </c>
      <c r="AK37" s="229">
        <f>Revenues!AK22*Revenues!$K$8</f>
        <v>0.5</v>
      </c>
      <c r="AL37" s="229">
        <f>Revenues!AL22*Revenues!$K$8</f>
        <v>0.5</v>
      </c>
      <c r="AM37" s="230">
        <f>Revenues!AM22*Revenues!$K$8</f>
        <v>0.5</v>
      </c>
      <c r="AN37" s="228">
        <f>Revenues!AN22*Revenues!$K$8</f>
        <v>0.5</v>
      </c>
      <c r="AO37" s="229">
        <f>Revenues!AO22*Revenues!$K$8</f>
        <v>0.5</v>
      </c>
      <c r="AP37" s="229">
        <f>Revenues!AP22*Revenues!$K$8</f>
        <v>0.5</v>
      </c>
      <c r="AQ37" s="229">
        <f>Revenues!AQ22*Revenues!$K$8</f>
        <v>0.5</v>
      </c>
      <c r="AR37" s="229">
        <f>Revenues!AR22*Revenues!$K$8</f>
        <v>0.5</v>
      </c>
      <c r="AS37" s="229">
        <f>Revenues!AS22*Revenues!$K$8</f>
        <v>0.5</v>
      </c>
      <c r="AT37" s="229">
        <f>Revenues!AT22*Revenues!$K$8</f>
        <v>0.5</v>
      </c>
      <c r="AU37" s="229">
        <f>Revenues!AU22*Revenues!$K$8</f>
        <v>0.5</v>
      </c>
      <c r="AV37" s="229">
        <f>Revenues!AV22*Revenues!$K$8</f>
        <v>0.5</v>
      </c>
      <c r="AW37" s="229">
        <f>Revenues!AW22*Revenues!$K$8</f>
        <v>0.5</v>
      </c>
      <c r="AX37" s="229">
        <f>Revenues!AX22*Revenues!$K$8</f>
        <v>0.5</v>
      </c>
      <c r="AY37" s="242">
        <f>Revenues!AY22*Revenues!$K$8</f>
        <v>0.5</v>
      </c>
    </row>
    <row r="38" spans="1:51" ht="14.4" x14ac:dyDescent="0.3">
      <c r="A38" s="1"/>
      <c r="B38" s="286" t="s">
        <v>151</v>
      </c>
      <c r="C38" s="287"/>
      <c r="D38" s="229">
        <f>Revenues!D27*Revenues!$K$9</f>
        <v>0.01</v>
      </c>
      <c r="E38" s="229">
        <f>Revenues!E27*Revenues!$K$9</f>
        <v>0.02</v>
      </c>
      <c r="F38" s="229">
        <f>Revenues!F27*Revenues!$K$9</f>
        <v>0.03</v>
      </c>
      <c r="G38" s="229">
        <f>Revenues!G27*Revenues!$K$9</f>
        <v>0.04</v>
      </c>
      <c r="H38" s="229">
        <f>Revenues!H27*Revenues!$K$9</f>
        <v>0.05</v>
      </c>
      <c r="I38" s="229">
        <f>Revenues!I27*Revenues!$K$9</f>
        <v>0.06</v>
      </c>
      <c r="J38" s="229">
        <f>Revenues!J27*Revenues!$K$9</f>
        <v>7.0000000000000007E-2</v>
      </c>
      <c r="K38" s="229">
        <f>Revenues!K27*Revenues!$K$9</f>
        <v>0.08</v>
      </c>
      <c r="L38" s="229">
        <f>Revenues!L27*Revenues!$K$9</f>
        <v>0.09</v>
      </c>
      <c r="M38" s="229">
        <f>Revenues!M27*Revenues!$K$9</f>
        <v>0.1</v>
      </c>
      <c r="N38" s="229">
        <f>Revenues!N27*Revenues!$K$9</f>
        <v>0.11</v>
      </c>
      <c r="O38" s="230">
        <f>Revenues!O27*Revenues!$K$9</f>
        <v>0.12</v>
      </c>
      <c r="P38" s="228">
        <f>Revenues!P27*Revenues!$K$9</f>
        <v>0.13</v>
      </c>
      <c r="Q38" s="229">
        <f>Revenues!Q27*Revenues!$K$9</f>
        <v>0.14000000000000001</v>
      </c>
      <c r="R38" s="229">
        <f>Revenues!R27*Revenues!$K$9</f>
        <v>0.15</v>
      </c>
      <c r="S38" s="229">
        <f>Revenues!S27*Revenues!$K$9</f>
        <v>0.16</v>
      </c>
      <c r="T38" s="229">
        <f>Revenues!T27*Revenues!$K$9</f>
        <v>0.17</v>
      </c>
      <c r="U38" s="229">
        <f>Revenues!U27*Revenues!$K$9</f>
        <v>0.18</v>
      </c>
      <c r="V38" s="229">
        <f>Revenues!V27*Revenues!$K$9</f>
        <v>0.19</v>
      </c>
      <c r="W38" s="229">
        <f>Revenues!W27*Revenues!$K$9</f>
        <v>0.2</v>
      </c>
      <c r="X38" s="229">
        <f>Revenues!X27*Revenues!$K$9</f>
        <v>0.21</v>
      </c>
      <c r="Y38" s="229">
        <f>Revenues!Y27*Revenues!$K$9</f>
        <v>0.22</v>
      </c>
      <c r="Z38" s="229">
        <f>Revenues!Z27*Revenues!$K$9</f>
        <v>0.23</v>
      </c>
      <c r="AA38" s="230">
        <f>Revenues!AA27*Revenues!$K$9</f>
        <v>0.24</v>
      </c>
      <c r="AB38" s="228">
        <f>Revenues!AB27*Revenues!$K$9</f>
        <v>0.25</v>
      </c>
      <c r="AC38" s="229">
        <f>Revenues!AC27*Revenues!$K$9</f>
        <v>0.26</v>
      </c>
      <c r="AD38" s="229">
        <f>Revenues!AD27*Revenues!$K$9</f>
        <v>0.27</v>
      </c>
      <c r="AE38" s="229">
        <f>Revenues!AE27*Revenues!$K$9</f>
        <v>0.28000000000000003</v>
      </c>
      <c r="AF38" s="229">
        <f>Revenues!AF27*Revenues!$K$9</f>
        <v>0.28999999999999998</v>
      </c>
      <c r="AG38" s="229">
        <f>Revenues!AG27*Revenues!$K$9</f>
        <v>0.3</v>
      </c>
      <c r="AH38" s="229">
        <f>Revenues!AH27*Revenues!$K$9</f>
        <v>0.31</v>
      </c>
      <c r="AI38" s="229">
        <f>Revenues!AI27*Revenues!$K$9</f>
        <v>0.32</v>
      </c>
      <c r="AJ38" s="229">
        <f>Revenues!AJ27*Revenues!$K$9</f>
        <v>0.33</v>
      </c>
      <c r="AK38" s="229">
        <f>Revenues!AK27*Revenues!$K$9</f>
        <v>0.34</v>
      </c>
      <c r="AL38" s="229">
        <f>Revenues!AL27*Revenues!$K$9</f>
        <v>0.35000000000000003</v>
      </c>
      <c r="AM38" s="230">
        <f>Revenues!AM27*Revenues!$K$9</f>
        <v>0.36</v>
      </c>
      <c r="AN38" s="228">
        <f>Revenues!AN27*Revenues!$K$9</f>
        <v>0.37</v>
      </c>
      <c r="AO38" s="229">
        <f>Revenues!AO27*Revenues!$K$9</f>
        <v>0.38</v>
      </c>
      <c r="AP38" s="229">
        <f>Revenues!AP27*Revenues!$K$9</f>
        <v>0.39</v>
      </c>
      <c r="AQ38" s="229">
        <f>Revenues!AQ27*Revenues!$K$9</f>
        <v>0.4</v>
      </c>
      <c r="AR38" s="229">
        <f>Revenues!AR27*Revenues!$K$9</f>
        <v>0.41000000000000003</v>
      </c>
      <c r="AS38" s="229">
        <f>Revenues!AS27*Revenues!$K$9</f>
        <v>0.42</v>
      </c>
      <c r="AT38" s="229">
        <f>Revenues!AT27*Revenues!$K$9</f>
        <v>0.43</v>
      </c>
      <c r="AU38" s="229">
        <f>Revenues!AU27*Revenues!$K$9</f>
        <v>0.44</v>
      </c>
      <c r="AV38" s="229">
        <f>Revenues!AV27*Revenues!$K$9</f>
        <v>0.45</v>
      </c>
      <c r="AW38" s="229">
        <f>Revenues!AW27*Revenues!$K$9</f>
        <v>0.46</v>
      </c>
      <c r="AX38" s="229">
        <f>Revenues!AX27*Revenues!$K$9</f>
        <v>0.47000000000000003</v>
      </c>
      <c r="AY38" s="242">
        <f>Revenues!AY27*Revenues!$K$9</f>
        <v>0.48</v>
      </c>
    </row>
    <row r="39" spans="1:51" ht="14.4" x14ac:dyDescent="0.3">
      <c r="A39" s="1"/>
      <c r="B39" s="286" t="s">
        <v>152</v>
      </c>
      <c r="C39" s="287"/>
      <c r="D39" s="229">
        <f>Revenues!D29*Revenues!$K$10</f>
        <v>0.01</v>
      </c>
      <c r="E39" s="229">
        <f>Revenues!E29*Revenues!$K$10</f>
        <v>0.02</v>
      </c>
      <c r="F39" s="229">
        <f>Revenues!F29*Revenues!$K$10</f>
        <v>0.03</v>
      </c>
      <c r="G39" s="229">
        <f>Revenues!G29*Revenues!$K$10</f>
        <v>0.04</v>
      </c>
      <c r="H39" s="229">
        <f>Revenues!H29*Revenues!$K$10</f>
        <v>0.05</v>
      </c>
      <c r="I39" s="229">
        <f>Revenues!I29*Revenues!$K$10</f>
        <v>0.06</v>
      </c>
      <c r="J39" s="229">
        <f>Revenues!J29*Revenues!$K$10</f>
        <v>7.0000000000000007E-2</v>
      </c>
      <c r="K39" s="229">
        <f>Revenues!K29*Revenues!$K$10</f>
        <v>0.08</v>
      </c>
      <c r="L39" s="229">
        <f>Revenues!L29*Revenues!$K$10</f>
        <v>0.09</v>
      </c>
      <c r="M39" s="229">
        <f>Revenues!M29*Revenues!$K$10</f>
        <v>0.1</v>
      </c>
      <c r="N39" s="229">
        <f>Revenues!N29*Revenues!$K$10</f>
        <v>0.11</v>
      </c>
      <c r="O39" s="230">
        <f>Revenues!O29*Revenues!$K$10</f>
        <v>0.12</v>
      </c>
      <c r="P39" s="228">
        <f>Revenues!P29*Revenues!$K$10</f>
        <v>0.13</v>
      </c>
      <c r="Q39" s="229">
        <f>Revenues!Q29*Revenues!$K$10</f>
        <v>0.14000000000000001</v>
      </c>
      <c r="R39" s="229">
        <f>Revenues!R29*Revenues!$K$10</f>
        <v>0.15</v>
      </c>
      <c r="S39" s="229">
        <f>Revenues!S29*Revenues!$K$10</f>
        <v>0.16</v>
      </c>
      <c r="T39" s="229">
        <f>Revenues!T29*Revenues!$K$10</f>
        <v>0.17</v>
      </c>
      <c r="U39" s="229">
        <f>Revenues!U29*Revenues!$K$10</f>
        <v>0.18</v>
      </c>
      <c r="V39" s="229">
        <f>Revenues!V29*Revenues!$K$10</f>
        <v>0.19</v>
      </c>
      <c r="W39" s="229">
        <f>Revenues!W29*Revenues!$K$10</f>
        <v>0.2</v>
      </c>
      <c r="X39" s="229">
        <f>Revenues!X29*Revenues!$K$10</f>
        <v>0.21</v>
      </c>
      <c r="Y39" s="229">
        <f>Revenues!Y29*Revenues!$K$10</f>
        <v>0.22</v>
      </c>
      <c r="Z39" s="229">
        <f>Revenues!Z29*Revenues!$K$10</f>
        <v>0.23</v>
      </c>
      <c r="AA39" s="230">
        <f>Revenues!AA29*Revenues!$K$10</f>
        <v>0.24</v>
      </c>
      <c r="AB39" s="228">
        <f>Revenues!AB29*Revenues!$K$10</f>
        <v>0.25</v>
      </c>
      <c r="AC39" s="229">
        <f>Revenues!AC29*Revenues!$K$10</f>
        <v>0.26</v>
      </c>
      <c r="AD39" s="229">
        <f>Revenues!AD29*Revenues!$K$10</f>
        <v>0.27</v>
      </c>
      <c r="AE39" s="229">
        <f>Revenues!AE29*Revenues!$K$10</f>
        <v>0.28000000000000003</v>
      </c>
      <c r="AF39" s="229">
        <f>Revenues!AF29*Revenues!$K$10</f>
        <v>0.28999999999999998</v>
      </c>
      <c r="AG39" s="229">
        <f>Revenues!AG29*Revenues!$K$10</f>
        <v>0.3</v>
      </c>
      <c r="AH39" s="229">
        <f>Revenues!AH29*Revenues!$K$10</f>
        <v>0.31</v>
      </c>
      <c r="AI39" s="229">
        <f>Revenues!AI29*Revenues!$K$10</f>
        <v>0.32</v>
      </c>
      <c r="AJ39" s="229">
        <f>Revenues!AJ29*Revenues!$K$10</f>
        <v>0.33</v>
      </c>
      <c r="AK39" s="229">
        <f>Revenues!AK29*Revenues!$K$10</f>
        <v>0.34</v>
      </c>
      <c r="AL39" s="229">
        <f>Revenues!AL29*Revenues!$K$10</f>
        <v>0.35000000000000003</v>
      </c>
      <c r="AM39" s="230">
        <f>Revenues!AM29*Revenues!$K$10</f>
        <v>0.36</v>
      </c>
      <c r="AN39" s="228">
        <f>Revenues!AN29*Revenues!$K$10</f>
        <v>0.37</v>
      </c>
      <c r="AO39" s="229">
        <f>Revenues!AO29*Revenues!$K$10</f>
        <v>0.38</v>
      </c>
      <c r="AP39" s="229">
        <f>Revenues!AP29*Revenues!$K$10</f>
        <v>0.39</v>
      </c>
      <c r="AQ39" s="229">
        <f>Revenues!AQ29*Revenues!$K$10</f>
        <v>0.4</v>
      </c>
      <c r="AR39" s="229">
        <f>Revenues!AR29*Revenues!$K$10</f>
        <v>0.41000000000000003</v>
      </c>
      <c r="AS39" s="229">
        <f>Revenues!AS29*Revenues!$K$10</f>
        <v>0.42</v>
      </c>
      <c r="AT39" s="229">
        <f>Revenues!AT29*Revenues!$K$10</f>
        <v>0.43</v>
      </c>
      <c r="AU39" s="229">
        <f>Revenues!AU29*Revenues!$K$10</f>
        <v>0.44</v>
      </c>
      <c r="AV39" s="229">
        <f>Revenues!AV29*Revenues!$K$10</f>
        <v>0.45</v>
      </c>
      <c r="AW39" s="229">
        <f>Revenues!AW29*Revenues!$K$10</f>
        <v>0.46</v>
      </c>
      <c r="AX39" s="229">
        <f>Revenues!AX29*Revenues!$K$10</f>
        <v>0.47000000000000003</v>
      </c>
      <c r="AY39" s="242">
        <f>Revenues!AY29*Revenues!$K$10</f>
        <v>0.48</v>
      </c>
    </row>
    <row r="40" spans="1:51" ht="14.4" x14ac:dyDescent="0.3">
      <c r="A40" s="1"/>
      <c r="B40" s="62"/>
      <c r="C40" s="62"/>
      <c r="D40" s="246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</row>
    <row r="41" spans="1:51" ht="14.4" x14ac:dyDescent="0.3">
      <c r="A41" s="1"/>
      <c r="B41" s="62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2"/>
      <c r="O41" s="73">
        <v>2025</v>
      </c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2"/>
      <c r="AA41" s="73">
        <v>2026</v>
      </c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2"/>
      <c r="AM41" s="73">
        <v>2027</v>
      </c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2"/>
      <c r="AY41" s="139">
        <v>2028</v>
      </c>
    </row>
    <row r="42" spans="1:51" ht="14.4" x14ac:dyDescent="0.3">
      <c r="A42" s="1"/>
      <c r="B42" s="288" t="s">
        <v>14</v>
      </c>
      <c r="C42" s="287"/>
      <c r="D42" s="76" t="s">
        <v>24</v>
      </c>
      <c r="E42" s="76" t="s">
        <v>25</v>
      </c>
      <c r="F42" s="76">
        <v>3</v>
      </c>
      <c r="G42" s="76" t="s">
        <v>26</v>
      </c>
      <c r="H42" s="76" t="s">
        <v>27</v>
      </c>
      <c r="I42" s="76" t="s">
        <v>28</v>
      </c>
      <c r="J42" s="76" t="s">
        <v>29</v>
      </c>
      <c r="K42" s="76" t="s">
        <v>30</v>
      </c>
      <c r="L42" s="76" t="s">
        <v>31</v>
      </c>
      <c r="M42" s="76" t="s">
        <v>32</v>
      </c>
      <c r="N42" s="76" t="s">
        <v>33</v>
      </c>
      <c r="O42" s="77" t="s">
        <v>34</v>
      </c>
      <c r="P42" s="78" t="s">
        <v>24</v>
      </c>
      <c r="Q42" s="76" t="s">
        <v>25</v>
      </c>
      <c r="R42" s="76" t="s">
        <v>38</v>
      </c>
      <c r="S42" s="76" t="s">
        <v>26</v>
      </c>
      <c r="T42" s="76" t="s">
        <v>27</v>
      </c>
      <c r="U42" s="76" t="s">
        <v>28</v>
      </c>
      <c r="V42" s="76" t="s">
        <v>29</v>
      </c>
      <c r="W42" s="76" t="s">
        <v>30</v>
      </c>
      <c r="X42" s="76" t="s">
        <v>31</v>
      </c>
      <c r="Y42" s="76" t="s">
        <v>32</v>
      </c>
      <c r="Z42" s="76" t="s">
        <v>33</v>
      </c>
      <c r="AA42" s="77" t="s">
        <v>34</v>
      </c>
      <c r="AB42" s="78" t="s">
        <v>24</v>
      </c>
      <c r="AC42" s="76" t="s">
        <v>25</v>
      </c>
      <c r="AD42" s="76" t="s">
        <v>38</v>
      </c>
      <c r="AE42" s="76" t="s">
        <v>26</v>
      </c>
      <c r="AF42" s="76" t="s">
        <v>27</v>
      </c>
      <c r="AG42" s="76" t="s">
        <v>28</v>
      </c>
      <c r="AH42" s="76" t="s">
        <v>29</v>
      </c>
      <c r="AI42" s="76" t="s">
        <v>30</v>
      </c>
      <c r="AJ42" s="76" t="s">
        <v>31</v>
      </c>
      <c r="AK42" s="76" t="s">
        <v>32</v>
      </c>
      <c r="AL42" s="76" t="s">
        <v>33</v>
      </c>
      <c r="AM42" s="77" t="s">
        <v>34</v>
      </c>
      <c r="AN42" s="78" t="s">
        <v>24</v>
      </c>
      <c r="AO42" s="76" t="s">
        <v>25</v>
      </c>
      <c r="AP42" s="76" t="s">
        <v>38</v>
      </c>
      <c r="AQ42" s="76" t="s">
        <v>26</v>
      </c>
      <c r="AR42" s="76" t="s">
        <v>27</v>
      </c>
      <c r="AS42" s="76" t="s">
        <v>28</v>
      </c>
      <c r="AT42" s="76" t="s">
        <v>29</v>
      </c>
      <c r="AU42" s="76" t="s">
        <v>30</v>
      </c>
      <c r="AV42" s="76" t="s">
        <v>31</v>
      </c>
      <c r="AW42" s="76" t="s">
        <v>32</v>
      </c>
      <c r="AX42" s="76" t="s">
        <v>33</v>
      </c>
      <c r="AY42" s="232" t="s">
        <v>34</v>
      </c>
    </row>
    <row r="43" spans="1:51" ht="14.4" x14ac:dyDescent="0.3">
      <c r="A43" s="1"/>
      <c r="B43" s="289" t="s">
        <v>48</v>
      </c>
      <c r="C43" s="287"/>
      <c r="D43" s="158">
        <f>SUM(D44:D47)</f>
        <v>4</v>
      </c>
      <c r="E43" s="158">
        <f t="shared" ref="E43:AY43" si="22">SUM(E44:E47)</f>
        <v>6</v>
      </c>
      <c r="F43" s="158">
        <f t="shared" si="22"/>
        <v>8</v>
      </c>
      <c r="G43" s="158">
        <f t="shared" si="22"/>
        <v>10</v>
      </c>
      <c r="H43" s="158">
        <f t="shared" si="22"/>
        <v>12</v>
      </c>
      <c r="I43" s="158">
        <f t="shared" si="22"/>
        <v>14</v>
      </c>
      <c r="J43" s="158">
        <f t="shared" si="22"/>
        <v>16</v>
      </c>
      <c r="K43" s="158">
        <f t="shared" si="22"/>
        <v>18</v>
      </c>
      <c r="L43" s="158">
        <f t="shared" si="22"/>
        <v>20</v>
      </c>
      <c r="M43" s="158">
        <f t="shared" si="22"/>
        <v>22</v>
      </c>
      <c r="N43" s="158">
        <f t="shared" si="22"/>
        <v>24</v>
      </c>
      <c r="O43" s="159">
        <f t="shared" si="22"/>
        <v>26</v>
      </c>
      <c r="P43" s="160">
        <f t="shared" si="22"/>
        <v>28</v>
      </c>
      <c r="Q43" s="158">
        <f t="shared" si="22"/>
        <v>30</v>
      </c>
      <c r="R43" s="158">
        <f t="shared" si="22"/>
        <v>32</v>
      </c>
      <c r="S43" s="158">
        <f t="shared" si="22"/>
        <v>34</v>
      </c>
      <c r="T43" s="158">
        <f t="shared" si="22"/>
        <v>36</v>
      </c>
      <c r="U43" s="158">
        <f t="shared" si="22"/>
        <v>38</v>
      </c>
      <c r="V43" s="158">
        <f t="shared" si="22"/>
        <v>40</v>
      </c>
      <c r="W43" s="158">
        <f t="shared" si="22"/>
        <v>42</v>
      </c>
      <c r="X43" s="158">
        <f t="shared" si="22"/>
        <v>44</v>
      </c>
      <c r="Y43" s="158">
        <f t="shared" si="22"/>
        <v>46</v>
      </c>
      <c r="Z43" s="158">
        <f t="shared" si="22"/>
        <v>48</v>
      </c>
      <c r="AA43" s="159">
        <f t="shared" si="22"/>
        <v>50</v>
      </c>
      <c r="AB43" s="160">
        <f t="shared" si="22"/>
        <v>52</v>
      </c>
      <c r="AC43" s="158">
        <f t="shared" si="22"/>
        <v>54</v>
      </c>
      <c r="AD43" s="158">
        <f t="shared" si="22"/>
        <v>56</v>
      </c>
      <c r="AE43" s="158">
        <f t="shared" si="22"/>
        <v>58</v>
      </c>
      <c r="AF43" s="158">
        <f t="shared" si="22"/>
        <v>60</v>
      </c>
      <c r="AG43" s="158">
        <f t="shared" si="22"/>
        <v>62</v>
      </c>
      <c r="AH43" s="158">
        <f t="shared" si="22"/>
        <v>64</v>
      </c>
      <c r="AI43" s="158">
        <f t="shared" si="22"/>
        <v>66</v>
      </c>
      <c r="AJ43" s="158">
        <f t="shared" si="22"/>
        <v>68</v>
      </c>
      <c r="AK43" s="158">
        <f t="shared" si="22"/>
        <v>70</v>
      </c>
      <c r="AL43" s="158">
        <f t="shared" si="22"/>
        <v>72</v>
      </c>
      <c r="AM43" s="159">
        <f t="shared" si="22"/>
        <v>74</v>
      </c>
      <c r="AN43" s="160">
        <f t="shared" si="22"/>
        <v>76</v>
      </c>
      <c r="AO43" s="158">
        <f t="shared" si="22"/>
        <v>78</v>
      </c>
      <c r="AP43" s="158">
        <f t="shared" si="22"/>
        <v>80</v>
      </c>
      <c r="AQ43" s="158">
        <f t="shared" si="22"/>
        <v>82</v>
      </c>
      <c r="AR43" s="158">
        <f t="shared" si="22"/>
        <v>84</v>
      </c>
      <c r="AS43" s="158">
        <f t="shared" si="22"/>
        <v>86</v>
      </c>
      <c r="AT43" s="158">
        <f t="shared" si="22"/>
        <v>88</v>
      </c>
      <c r="AU43" s="158">
        <f t="shared" si="22"/>
        <v>90</v>
      </c>
      <c r="AV43" s="158">
        <f t="shared" si="22"/>
        <v>92</v>
      </c>
      <c r="AW43" s="158">
        <f t="shared" si="22"/>
        <v>94</v>
      </c>
      <c r="AX43" s="158">
        <f t="shared" si="22"/>
        <v>96</v>
      </c>
      <c r="AY43" s="161">
        <f t="shared" si="22"/>
        <v>98</v>
      </c>
    </row>
    <row r="44" spans="1:51" ht="14.4" x14ac:dyDescent="0.3">
      <c r="A44" s="1"/>
      <c r="B44" s="286" t="s">
        <v>101</v>
      </c>
      <c r="C44" s="287"/>
      <c r="D44" s="229">
        <f>Revenues!D21</f>
        <v>1</v>
      </c>
      <c r="E44" s="229">
        <f>Revenues!E21</f>
        <v>1</v>
      </c>
      <c r="F44" s="229">
        <f>Revenues!F21</f>
        <v>1</v>
      </c>
      <c r="G44" s="229">
        <f>Revenues!G21</f>
        <v>1</v>
      </c>
      <c r="H44" s="229">
        <f>Revenues!H21</f>
        <v>1</v>
      </c>
      <c r="I44" s="229">
        <f>Revenues!I21</f>
        <v>1</v>
      </c>
      <c r="J44" s="229">
        <f>Revenues!J21</f>
        <v>1</v>
      </c>
      <c r="K44" s="229">
        <f>Revenues!K21</f>
        <v>1</v>
      </c>
      <c r="L44" s="229">
        <f>Revenues!L21</f>
        <v>1</v>
      </c>
      <c r="M44" s="229">
        <f>Revenues!M21</f>
        <v>1</v>
      </c>
      <c r="N44" s="229">
        <f>Revenues!N21</f>
        <v>1</v>
      </c>
      <c r="O44" s="230">
        <f>Revenues!O21</f>
        <v>1</v>
      </c>
      <c r="P44" s="228">
        <f>Revenues!P21</f>
        <v>1</v>
      </c>
      <c r="Q44" s="229">
        <f>Revenues!Q21</f>
        <v>1</v>
      </c>
      <c r="R44" s="229">
        <f>Revenues!R21</f>
        <v>1</v>
      </c>
      <c r="S44" s="229">
        <f>Revenues!S21</f>
        <v>1</v>
      </c>
      <c r="T44" s="229">
        <f>Revenues!T21</f>
        <v>1</v>
      </c>
      <c r="U44" s="229">
        <f>Revenues!U21</f>
        <v>1</v>
      </c>
      <c r="V44" s="229">
        <f>Revenues!V21</f>
        <v>1</v>
      </c>
      <c r="W44" s="229">
        <f>Revenues!W21</f>
        <v>1</v>
      </c>
      <c r="X44" s="229">
        <f>Revenues!X21</f>
        <v>1</v>
      </c>
      <c r="Y44" s="229">
        <f>Revenues!Y21</f>
        <v>1</v>
      </c>
      <c r="Z44" s="229">
        <f>Revenues!Z21</f>
        <v>1</v>
      </c>
      <c r="AA44" s="230">
        <f>Revenues!AA21</f>
        <v>1</v>
      </c>
      <c r="AB44" s="228">
        <f>Revenues!AB21</f>
        <v>1</v>
      </c>
      <c r="AC44" s="229">
        <f>Revenues!AC21</f>
        <v>1</v>
      </c>
      <c r="AD44" s="229">
        <f>Revenues!AD21</f>
        <v>1</v>
      </c>
      <c r="AE44" s="229">
        <f>Revenues!AE21</f>
        <v>1</v>
      </c>
      <c r="AF44" s="229">
        <f>Revenues!AF21</f>
        <v>1</v>
      </c>
      <c r="AG44" s="229">
        <f>Revenues!AG21</f>
        <v>1</v>
      </c>
      <c r="AH44" s="229">
        <f>Revenues!AH21</f>
        <v>1</v>
      </c>
      <c r="AI44" s="229">
        <f>Revenues!AI21</f>
        <v>1</v>
      </c>
      <c r="AJ44" s="229">
        <f>Revenues!AJ21</f>
        <v>1</v>
      </c>
      <c r="AK44" s="229">
        <f>Revenues!AK21</f>
        <v>1</v>
      </c>
      <c r="AL44" s="229">
        <f>Revenues!AL21</f>
        <v>1</v>
      </c>
      <c r="AM44" s="230">
        <f>Revenues!AM21</f>
        <v>1</v>
      </c>
      <c r="AN44" s="228">
        <f>Revenues!AN21</f>
        <v>1</v>
      </c>
      <c r="AO44" s="229">
        <f>Revenues!AO21</f>
        <v>1</v>
      </c>
      <c r="AP44" s="229">
        <f>Revenues!AP21</f>
        <v>1</v>
      </c>
      <c r="AQ44" s="229">
        <f>Revenues!AQ21</f>
        <v>1</v>
      </c>
      <c r="AR44" s="229">
        <f>Revenues!AR21</f>
        <v>1</v>
      </c>
      <c r="AS44" s="229">
        <f>Revenues!AS21</f>
        <v>1</v>
      </c>
      <c r="AT44" s="229">
        <f>Revenues!AT21</f>
        <v>1</v>
      </c>
      <c r="AU44" s="229">
        <f>Revenues!AU21</f>
        <v>1</v>
      </c>
      <c r="AV44" s="229">
        <f>Revenues!AV21</f>
        <v>1</v>
      </c>
      <c r="AW44" s="229">
        <f>Revenues!AW21</f>
        <v>1</v>
      </c>
      <c r="AX44" s="229">
        <f>Revenues!AX21</f>
        <v>1</v>
      </c>
      <c r="AY44" s="242">
        <f>Revenues!AY21</f>
        <v>1</v>
      </c>
    </row>
    <row r="45" spans="1:51" ht="14.4" x14ac:dyDescent="0.3">
      <c r="A45" s="1"/>
      <c r="B45" s="286" t="s">
        <v>102</v>
      </c>
      <c r="C45" s="287"/>
      <c r="D45" s="229">
        <f>Revenues!D23</f>
        <v>1</v>
      </c>
      <c r="E45" s="229">
        <f>Revenues!E23</f>
        <v>1</v>
      </c>
      <c r="F45" s="229">
        <f>Revenues!F23</f>
        <v>1</v>
      </c>
      <c r="G45" s="229">
        <f>Revenues!G23</f>
        <v>1</v>
      </c>
      <c r="H45" s="229">
        <f>Revenues!H23</f>
        <v>1</v>
      </c>
      <c r="I45" s="229">
        <f>Revenues!I23</f>
        <v>1</v>
      </c>
      <c r="J45" s="229">
        <f>Revenues!J23</f>
        <v>1</v>
      </c>
      <c r="K45" s="229">
        <f>Revenues!K23</f>
        <v>1</v>
      </c>
      <c r="L45" s="229">
        <f>Revenues!L23</f>
        <v>1</v>
      </c>
      <c r="M45" s="229">
        <f>Revenues!M23</f>
        <v>1</v>
      </c>
      <c r="N45" s="229">
        <f>Revenues!N23</f>
        <v>1</v>
      </c>
      <c r="O45" s="230">
        <f>Revenues!O23</f>
        <v>1</v>
      </c>
      <c r="P45" s="228">
        <f>Revenues!P23</f>
        <v>1</v>
      </c>
      <c r="Q45" s="229">
        <f>Revenues!Q23</f>
        <v>1</v>
      </c>
      <c r="R45" s="229">
        <f>Revenues!R23</f>
        <v>1</v>
      </c>
      <c r="S45" s="229">
        <f>Revenues!S23</f>
        <v>1</v>
      </c>
      <c r="T45" s="229">
        <f>Revenues!T23</f>
        <v>1</v>
      </c>
      <c r="U45" s="229">
        <f>Revenues!U23</f>
        <v>1</v>
      </c>
      <c r="V45" s="229">
        <f>Revenues!V23</f>
        <v>1</v>
      </c>
      <c r="W45" s="229">
        <f>Revenues!W23</f>
        <v>1</v>
      </c>
      <c r="X45" s="229">
        <f>Revenues!X23</f>
        <v>1</v>
      </c>
      <c r="Y45" s="229">
        <f>Revenues!Y23</f>
        <v>1</v>
      </c>
      <c r="Z45" s="229">
        <f>Revenues!Z23</f>
        <v>1</v>
      </c>
      <c r="AA45" s="230">
        <f>Revenues!AA23</f>
        <v>1</v>
      </c>
      <c r="AB45" s="228">
        <f>Revenues!AB23</f>
        <v>1</v>
      </c>
      <c r="AC45" s="229">
        <f>Revenues!AC23</f>
        <v>1</v>
      </c>
      <c r="AD45" s="229">
        <f>Revenues!AD23</f>
        <v>1</v>
      </c>
      <c r="AE45" s="229">
        <f>Revenues!AE23</f>
        <v>1</v>
      </c>
      <c r="AF45" s="229">
        <f>Revenues!AF23</f>
        <v>1</v>
      </c>
      <c r="AG45" s="229">
        <f>Revenues!AG23</f>
        <v>1</v>
      </c>
      <c r="AH45" s="229">
        <f>Revenues!AH23</f>
        <v>1</v>
      </c>
      <c r="AI45" s="229">
        <f>Revenues!AI23</f>
        <v>1</v>
      </c>
      <c r="AJ45" s="229">
        <f>Revenues!AJ23</f>
        <v>1</v>
      </c>
      <c r="AK45" s="229">
        <f>Revenues!AK23</f>
        <v>1</v>
      </c>
      <c r="AL45" s="229">
        <f>Revenues!AL23</f>
        <v>1</v>
      </c>
      <c r="AM45" s="230">
        <f>Revenues!AM23</f>
        <v>1</v>
      </c>
      <c r="AN45" s="228">
        <f>Revenues!AN23</f>
        <v>1</v>
      </c>
      <c r="AO45" s="229">
        <f>Revenues!AO23</f>
        <v>1</v>
      </c>
      <c r="AP45" s="229">
        <f>Revenues!AP23</f>
        <v>1</v>
      </c>
      <c r="AQ45" s="229">
        <f>Revenues!AQ23</f>
        <v>1</v>
      </c>
      <c r="AR45" s="229">
        <f>Revenues!AR23</f>
        <v>1</v>
      </c>
      <c r="AS45" s="229">
        <f>Revenues!AS23</f>
        <v>1</v>
      </c>
      <c r="AT45" s="229">
        <f>Revenues!AT23</f>
        <v>1</v>
      </c>
      <c r="AU45" s="229">
        <f>Revenues!AU23</f>
        <v>1</v>
      </c>
      <c r="AV45" s="229">
        <f>Revenues!AV23</f>
        <v>1</v>
      </c>
      <c r="AW45" s="229">
        <f>Revenues!AW23</f>
        <v>1</v>
      </c>
      <c r="AX45" s="229">
        <f>Revenues!AX23</f>
        <v>1</v>
      </c>
      <c r="AY45" s="242">
        <f>Revenues!AY23</f>
        <v>1</v>
      </c>
    </row>
    <row r="46" spans="1:51" ht="14.4" x14ac:dyDescent="0.3">
      <c r="A46" s="1"/>
      <c r="B46" s="286" t="s">
        <v>103</v>
      </c>
      <c r="C46" s="287"/>
      <c r="D46" s="229">
        <f>Revenues!D28</f>
        <v>1</v>
      </c>
      <c r="E46" s="229">
        <f>Revenues!E28</f>
        <v>2</v>
      </c>
      <c r="F46" s="229">
        <f>Revenues!F28</f>
        <v>3</v>
      </c>
      <c r="G46" s="229">
        <f>Revenues!G28</f>
        <v>4</v>
      </c>
      <c r="H46" s="229">
        <f>Revenues!H28</f>
        <v>5</v>
      </c>
      <c r="I46" s="229">
        <f>Revenues!I28</f>
        <v>6</v>
      </c>
      <c r="J46" s="229">
        <f>Revenues!J28</f>
        <v>7</v>
      </c>
      <c r="K46" s="229">
        <f>Revenues!K28</f>
        <v>8</v>
      </c>
      <c r="L46" s="229">
        <f>Revenues!L28</f>
        <v>9</v>
      </c>
      <c r="M46" s="229">
        <f>Revenues!M28</f>
        <v>10</v>
      </c>
      <c r="N46" s="229">
        <f>Revenues!N28</f>
        <v>11</v>
      </c>
      <c r="O46" s="230">
        <f>Revenues!O28</f>
        <v>12</v>
      </c>
      <c r="P46" s="228">
        <f>Revenues!P28</f>
        <v>13</v>
      </c>
      <c r="Q46" s="229">
        <f>Revenues!Q28</f>
        <v>14</v>
      </c>
      <c r="R46" s="229">
        <f>Revenues!R28</f>
        <v>15</v>
      </c>
      <c r="S46" s="229">
        <f>Revenues!S28</f>
        <v>16</v>
      </c>
      <c r="T46" s="229">
        <f>Revenues!T28</f>
        <v>17</v>
      </c>
      <c r="U46" s="229">
        <f>Revenues!U28</f>
        <v>18</v>
      </c>
      <c r="V46" s="229">
        <f>Revenues!V28</f>
        <v>19</v>
      </c>
      <c r="W46" s="229">
        <f>Revenues!W28</f>
        <v>20</v>
      </c>
      <c r="X46" s="229">
        <f>Revenues!X28</f>
        <v>21</v>
      </c>
      <c r="Y46" s="229">
        <f>Revenues!Y28</f>
        <v>22</v>
      </c>
      <c r="Z46" s="229">
        <f>Revenues!Z28</f>
        <v>23</v>
      </c>
      <c r="AA46" s="230">
        <f>Revenues!AA28</f>
        <v>24</v>
      </c>
      <c r="AB46" s="228">
        <f>Revenues!AB28</f>
        <v>25</v>
      </c>
      <c r="AC46" s="229">
        <f>Revenues!AC28</f>
        <v>26</v>
      </c>
      <c r="AD46" s="229">
        <f>Revenues!AD28</f>
        <v>27</v>
      </c>
      <c r="AE46" s="229">
        <f>Revenues!AE28</f>
        <v>28</v>
      </c>
      <c r="AF46" s="229">
        <f>Revenues!AF28</f>
        <v>29</v>
      </c>
      <c r="AG46" s="229">
        <f>Revenues!AG28</f>
        <v>30</v>
      </c>
      <c r="AH46" s="229">
        <f>Revenues!AH28</f>
        <v>31</v>
      </c>
      <c r="AI46" s="229">
        <f>Revenues!AI28</f>
        <v>32</v>
      </c>
      <c r="AJ46" s="229">
        <f>Revenues!AJ28</f>
        <v>33</v>
      </c>
      <c r="AK46" s="229">
        <f>Revenues!AK28</f>
        <v>34</v>
      </c>
      <c r="AL46" s="229">
        <f>Revenues!AL28</f>
        <v>35</v>
      </c>
      <c r="AM46" s="230">
        <f>Revenues!AM28</f>
        <v>36</v>
      </c>
      <c r="AN46" s="228">
        <f>Revenues!AN28</f>
        <v>37</v>
      </c>
      <c r="AO46" s="229">
        <f>Revenues!AO28</f>
        <v>38</v>
      </c>
      <c r="AP46" s="229">
        <f>Revenues!AP28</f>
        <v>39</v>
      </c>
      <c r="AQ46" s="229">
        <f>Revenues!AQ28</f>
        <v>40</v>
      </c>
      <c r="AR46" s="229">
        <f>Revenues!AR28</f>
        <v>41</v>
      </c>
      <c r="AS46" s="229">
        <f>Revenues!AS28</f>
        <v>42</v>
      </c>
      <c r="AT46" s="229">
        <f>Revenues!AT28</f>
        <v>43</v>
      </c>
      <c r="AU46" s="229">
        <f>Revenues!AU28</f>
        <v>44</v>
      </c>
      <c r="AV46" s="229">
        <f>Revenues!AV28</f>
        <v>45</v>
      </c>
      <c r="AW46" s="229">
        <f>Revenues!AW28</f>
        <v>46</v>
      </c>
      <c r="AX46" s="229">
        <f>Revenues!AX28</f>
        <v>47</v>
      </c>
      <c r="AY46" s="242">
        <f>Revenues!AY28</f>
        <v>48</v>
      </c>
    </row>
    <row r="47" spans="1:51" ht="14.4" x14ac:dyDescent="0.3">
      <c r="A47" s="1"/>
      <c r="B47" s="290" t="s">
        <v>104</v>
      </c>
      <c r="C47" s="287"/>
      <c r="D47" s="229">
        <f>Revenues!D30</f>
        <v>1</v>
      </c>
      <c r="E47" s="229">
        <f>Revenues!E30</f>
        <v>2</v>
      </c>
      <c r="F47" s="229">
        <f>Revenues!F30</f>
        <v>3</v>
      </c>
      <c r="G47" s="229">
        <f>Revenues!G30</f>
        <v>4</v>
      </c>
      <c r="H47" s="229">
        <f>Revenues!H30</f>
        <v>5</v>
      </c>
      <c r="I47" s="229">
        <f>Revenues!I30</f>
        <v>6</v>
      </c>
      <c r="J47" s="229">
        <f>Revenues!J30</f>
        <v>7</v>
      </c>
      <c r="K47" s="229">
        <f>Revenues!K30</f>
        <v>8</v>
      </c>
      <c r="L47" s="229">
        <f>Revenues!L30</f>
        <v>9</v>
      </c>
      <c r="M47" s="229">
        <f>Revenues!M30</f>
        <v>10</v>
      </c>
      <c r="N47" s="229">
        <f>Revenues!N30</f>
        <v>11</v>
      </c>
      <c r="O47" s="230">
        <f>Revenues!O30</f>
        <v>12</v>
      </c>
      <c r="P47" s="228">
        <f>Revenues!P30</f>
        <v>13</v>
      </c>
      <c r="Q47" s="229">
        <f>Revenues!Q30</f>
        <v>14</v>
      </c>
      <c r="R47" s="229">
        <f>Revenues!R30</f>
        <v>15</v>
      </c>
      <c r="S47" s="229">
        <f>Revenues!S30</f>
        <v>16</v>
      </c>
      <c r="T47" s="229">
        <f>Revenues!T30</f>
        <v>17</v>
      </c>
      <c r="U47" s="229">
        <f>Revenues!U30</f>
        <v>18</v>
      </c>
      <c r="V47" s="229">
        <f>Revenues!V30</f>
        <v>19</v>
      </c>
      <c r="W47" s="229">
        <f>Revenues!W30</f>
        <v>20</v>
      </c>
      <c r="X47" s="229">
        <f>Revenues!X30</f>
        <v>21</v>
      </c>
      <c r="Y47" s="229">
        <f>Revenues!Y30</f>
        <v>22</v>
      </c>
      <c r="Z47" s="229">
        <f>Revenues!Z30</f>
        <v>23</v>
      </c>
      <c r="AA47" s="230">
        <f>Revenues!AA30</f>
        <v>24</v>
      </c>
      <c r="AB47" s="228">
        <f>Revenues!AB30</f>
        <v>25</v>
      </c>
      <c r="AC47" s="229">
        <f>Revenues!AC30</f>
        <v>26</v>
      </c>
      <c r="AD47" s="229">
        <f>Revenues!AD30</f>
        <v>27</v>
      </c>
      <c r="AE47" s="229">
        <f>Revenues!AE30</f>
        <v>28</v>
      </c>
      <c r="AF47" s="229">
        <f>Revenues!AF30</f>
        <v>29</v>
      </c>
      <c r="AG47" s="229">
        <f>Revenues!AG30</f>
        <v>30</v>
      </c>
      <c r="AH47" s="229">
        <f>Revenues!AH30</f>
        <v>31</v>
      </c>
      <c r="AI47" s="229">
        <f>Revenues!AI30</f>
        <v>32</v>
      </c>
      <c r="AJ47" s="229">
        <f>Revenues!AJ30</f>
        <v>33</v>
      </c>
      <c r="AK47" s="229">
        <f>Revenues!AK30</f>
        <v>34</v>
      </c>
      <c r="AL47" s="229">
        <f>Revenues!AL30</f>
        <v>35</v>
      </c>
      <c r="AM47" s="230">
        <f>Revenues!AM30</f>
        <v>36</v>
      </c>
      <c r="AN47" s="228">
        <f>Revenues!AN30</f>
        <v>37</v>
      </c>
      <c r="AO47" s="229">
        <f>Revenues!AO30</f>
        <v>38</v>
      </c>
      <c r="AP47" s="229">
        <f>Revenues!AP30</f>
        <v>39</v>
      </c>
      <c r="AQ47" s="229">
        <f>Revenues!AQ30</f>
        <v>40</v>
      </c>
      <c r="AR47" s="229">
        <f>Revenues!AR30</f>
        <v>41</v>
      </c>
      <c r="AS47" s="229">
        <f>Revenues!AS30</f>
        <v>42</v>
      </c>
      <c r="AT47" s="229">
        <f>Revenues!AT30</f>
        <v>43</v>
      </c>
      <c r="AU47" s="229">
        <f>Revenues!AU30</f>
        <v>44</v>
      </c>
      <c r="AV47" s="229">
        <f>Revenues!AV30</f>
        <v>45</v>
      </c>
      <c r="AW47" s="229">
        <f>Revenues!AW30</f>
        <v>46</v>
      </c>
      <c r="AX47" s="229">
        <f>Revenues!AX30</f>
        <v>47</v>
      </c>
      <c r="AY47" s="242">
        <f>Revenues!AY30</f>
        <v>48</v>
      </c>
    </row>
    <row r="48" spans="1:51" ht="14.4" x14ac:dyDescent="0.3">
      <c r="A48" s="1"/>
      <c r="B48" s="68"/>
      <c r="C48" s="68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</row>
    <row r="49" spans="1:63" ht="14.4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</sheetData>
  <mergeCells count="32">
    <mergeCell ref="M27:N27"/>
    <mergeCell ref="B17:C17"/>
    <mergeCell ref="B18:C18"/>
    <mergeCell ref="B19:C19"/>
    <mergeCell ref="B20:C20"/>
    <mergeCell ref="B22:C22"/>
    <mergeCell ref="B23:C23"/>
    <mergeCell ref="B24:C24"/>
    <mergeCell ref="B25:C25"/>
    <mergeCell ref="B26:C26"/>
    <mergeCell ref="B27:C27"/>
    <mergeCell ref="M22:N22"/>
    <mergeCell ref="M23:N23"/>
    <mergeCell ref="M24:N24"/>
    <mergeCell ref="M25:N25"/>
    <mergeCell ref="M26:N26"/>
    <mergeCell ref="B28:C28"/>
    <mergeCell ref="B29:C29"/>
    <mergeCell ref="B32:C32"/>
    <mergeCell ref="B33:C33"/>
    <mergeCell ref="B34:C34"/>
    <mergeCell ref="B45:C45"/>
    <mergeCell ref="B46:C46"/>
    <mergeCell ref="B47:C47"/>
    <mergeCell ref="B35:C35"/>
    <mergeCell ref="B36:C36"/>
    <mergeCell ref="B37:C37"/>
    <mergeCell ref="B38:C38"/>
    <mergeCell ref="B39:C39"/>
    <mergeCell ref="B42:C42"/>
    <mergeCell ref="B43:C43"/>
    <mergeCell ref="B44:C4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980"/>
  <sheetViews>
    <sheetView workbookViewId="0">
      <selection activeCell="C1" sqref="C1"/>
    </sheetView>
  </sheetViews>
  <sheetFormatPr defaultColWidth="14.44140625" defaultRowHeight="15" customHeight="1" x14ac:dyDescent="0.3"/>
  <cols>
    <col min="1" max="1" width="8.6640625" customWidth="1"/>
    <col min="2" max="2" width="24" customWidth="1"/>
    <col min="3" max="3" width="8.6640625" customWidth="1"/>
    <col min="4" max="5" width="5.33203125" customWidth="1"/>
    <col min="6" max="6" width="6.77734375" customWidth="1"/>
    <col min="7" max="7" width="11.5546875" customWidth="1"/>
    <col min="8" max="8" width="16.109375" bestFit="1" customWidth="1"/>
    <col min="9" max="9" width="11.5546875" customWidth="1"/>
    <col min="10" max="10" width="16.109375" bestFit="1" customWidth="1"/>
    <col min="11" max="11" width="12.88671875" customWidth="1"/>
    <col min="12" max="12" width="16.109375" bestFit="1" customWidth="1"/>
    <col min="13" max="13" width="10.44140625" customWidth="1"/>
    <col min="14" max="14" width="16.109375" bestFit="1" customWidth="1"/>
    <col min="15" max="15" width="10.44140625" customWidth="1"/>
    <col min="16" max="16" width="15" customWidth="1"/>
    <col min="17" max="26" width="10.44140625" customWidth="1"/>
    <col min="27" max="27" width="11.5546875" customWidth="1"/>
    <col min="28" max="38" width="10.44140625" customWidth="1"/>
    <col min="39" max="39" width="10.33203125" customWidth="1"/>
    <col min="40" max="66" width="10.44140625" customWidth="1"/>
  </cols>
  <sheetData>
    <row r="1" spans="1:66" ht="15" customHeight="1" x14ac:dyDescent="0.3">
      <c r="B1" s="344" t="s">
        <v>158</v>
      </c>
      <c r="C1">
        <f>Reviewer!C1</f>
        <v>0</v>
      </c>
    </row>
    <row r="2" spans="1:66" ht="15" customHeight="1" x14ac:dyDescent="0.3">
      <c r="B2" s="344" t="s">
        <v>159</v>
      </c>
      <c r="C2" t="s">
        <v>160</v>
      </c>
    </row>
    <row r="3" spans="1:66" ht="14.4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</row>
    <row r="4" spans="1:66" ht="15.6" x14ac:dyDescent="0.3">
      <c r="A4" s="89"/>
      <c r="B4" s="316" t="s">
        <v>49</v>
      </c>
      <c r="C4" s="317"/>
      <c r="D4" s="317"/>
      <c r="E4" s="90"/>
      <c r="F4" s="90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91"/>
      <c r="AL4" s="91"/>
      <c r="AM4" s="91"/>
      <c r="AN4" s="91"/>
      <c r="AO4" s="91"/>
      <c r="AP4" s="91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</row>
    <row r="5" spans="1:66" ht="14.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</row>
    <row r="6" spans="1:66" ht="14.4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1:66" ht="14.4" x14ac:dyDescent="0.3">
      <c r="A7" s="1"/>
      <c r="B7" s="318" t="s">
        <v>50</v>
      </c>
      <c r="C7" s="299"/>
      <c r="D7" s="299"/>
      <c r="E7" s="299"/>
      <c r="F7" s="287"/>
      <c r="G7" s="93">
        <v>2025</v>
      </c>
      <c r="H7" s="18" t="s">
        <v>46</v>
      </c>
      <c r="I7" s="94">
        <v>2026</v>
      </c>
      <c r="J7" s="18" t="s">
        <v>46</v>
      </c>
      <c r="K7" s="94">
        <v>2027</v>
      </c>
      <c r="L7" s="18" t="s">
        <v>46</v>
      </c>
      <c r="M7" s="94">
        <v>2028</v>
      </c>
      <c r="N7" s="18" t="s">
        <v>46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</row>
    <row r="8" spans="1:66" ht="14.4" x14ac:dyDescent="0.3">
      <c r="A8" s="1"/>
      <c r="B8" s="306" t="s">
        <v>51</v>
      </c>
      <c r="C8" s="299"/>
      <c r="D8" s="299"/>
      <c r="E8" s="299"/>
      <c r="F8" s="287"/>
      <c r="G8" s="158">
        <f>SUM(G20:R20)</f>
        <v>540</v>
      </c>
      <c r="H8" s="11"/>
      <c r="I8" s="158">
        <f>SUM(S20:AD20)</f>
        <v>540</v>
      </c>
      <c r="J8" s="11"/>
      <c r="K8" s="158">
        <f>SUM(AE20:AP20)</f>
        <v>540</v>
      </c>
      <c r="L8" s="95"/>
      <c r="M8" s="158">
        <f>SUM(AQ20:BB20)</f>
        <v>540</v>
      </c>
      <c r="N8" s="9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</row>
    <row r="9" spans="1:66" ht="14.4" x14ac:dyDescent="0.3">
      <c r="A9" s="1"/>
      <c r="B9" s="312" t="s">
        <v>52</v>
      </c>
      <c r="C9" s="299"/>
      <c r="D9" s="299"/>
      <c r="E9" s="299"/>
      <c r="F9" s="287"/>
      <c r="G9" s="158">
        <f>SUM(G21:R21)</f>
        <v>60</v>
      </c>
      <c r="H9" s="96">
        <f>G9/$G$8</f>
        <v>0.1111111111111111</v>
      </c>
      <c r="I9" s="158">
        <f>SUM(S21:AD21)</f>
        <v>60</v>
      </c>
      <c r="J9" s="97">
        <f>I9/$I$8</f>
        <v>0.1111111111111111</v>
      </c>
      <c r="K9" s="158">
        <f>SUM(AE21:AP21)</f>
        <v>60</v>
      </c>
      <c r="L9" s="96">
        <f>K9/$K$8</f>
        <v>0.1111111111111111</v>
      </c>
      <c r="M9" s="158">
        <f>SUM(AQ21:BB21)</f>
        <v>60</v>
      </c>
      <c r="N9" s="96">
        <f>M9/$M$8</f>
        <v>0.1111111111111111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4" x14ac:dyDescent="0.3">
      <c r="A10" s="1"/>
      <c r="B10" s="312" t="s">
        <v>53</v>
      </c>
      <c r="C10" s="299"/>
      <c r="D10" s="299"/>
      <c r="E10" s="299"/>
      <c r="F10" s="287"/>
      <c r="G10" s="158">
        <f>SUM(G22:R22)</f>
        <v>60</v>
      </c>
      <c r="H10" s="96">
        <f t="shared" ref="H10:H16" si="0">G10/$G$8</f>
        <v>0.1111111111111111</v>
      </c>
      <c r="I10" s="158">
        <f>SUM(S22:AD22)</f>
        <v>60</v>
      </c>
      <c r="J10" s="97">
        <f t="shared" ref="J10:J16" si="1">I10/$I$8</f>
        <v>0.1111111111111111</v>
      </c>
      <c r="K10" s="158">
        <f>SUM(AE22:AP22)</f>
        <v>60</v>
      </c>
      <c r="L10" s="96">
        <f t="shared" ref="L10:L16" si="2">K10/$K$8</f>
        <v>0.1111111111111111</v>
      </c>
      <c r="M10" s="158">
        <f>SUM(AQ22:BB22)</f>
        <v>60</v>
      </c>
      <c r="N10" s="96">
        <f t="shared" ref="N10:N16" si="3">M10/$M$8</f>
        <v>0.1111111111111111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4" x14ac:dyDescent="0.3">
      <c r="A11" s="1"/>
      <c r="B11" s="312" t="s">
        <v>55</v>
      </c>
      <c r="C11" s="299"/>
      <c r="D11" s="299"/>
      <c r="E11" s="299"/>
      <c r="F11" s="287"/>
      <c r="G11" s="158">
        <f t="shared" ref="G11:G16" si="4">SUM(G24:R24)</f>
        <v>36</v>
      </c>
      <c r="H11" s="96">
        <f t="shared" si="0"/>
        <v>6.6666666666666666E-2</v>
      </c>
      <c r="I11" s="158">
        <f t="shared" ref="I11:I16" si="5">SUM(S24:AD24)</f>
        <v>36</v>
      </c>
      <c r="J11" s="97">
        <f t="shared" si="1"/>
        <v>6.6666666666666666E-2</v>
      </c>
      <c r="K11" s="158">
        <f t="shared" ref="K11:K16" si="6">SUM(AE24:AP24)</f>
        <v>36</v>
      </c>
      <c r="L11" s="96">
        <f t="shared" si="2"/>
        <v>6.6666666666666666E-2</v>
      </c>
      <c r="M11" s="158">
        <f t="shared" ref="M11:M16" si="7">SUM(AQ24:BB24)</f>
        <v>36</v>
      </c>
      <c r="N11" s="96">
        <f t="shared" si="3"/>
        <v>6.6666666666666666E-2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4" x14ac:dyDescent="0.3">
      <c r="A12" s="46"/>
      <c r="B12" s="315" t="s">
        <v>56</v>
      </c>
      <c r="C12" s="299"/>
      <c r="D12" s="299"/>
      <c r="E12" s="299"/>
      <c r="F12" s="287"/>
      <c r="G12" s="185">
        <f t="shared" si="4"/>
        <v>48</v>
      </c>
      <c r="H12" s="98">
        <f t="shared" si="0"/>
        <v>8.8888888888888892E-2</v>
      </c>
      <c r="I12" s="185">
        <f t="shared" si="5"/>
        <v>48</v>
      </c>
      <c r="J12" s="99">
        <f t="shared" si="1"/>
        <v>8.8888888888888892E-2</v>
      </c>
      <c r="K12" s="185">
        <f t="shared" si="6"/>
        <v>48</v>
      </c>
      <c r="L12" s="98">
        <f t="shared" si="2"/>
        <v>8.8888888888888892E-2</v>
      </c>
      <c r="M12" s="185">
        <f t="shared" si="7"/>
        <v>48</v>
      </c>
      <c r="N12" s="98">
        <f t="shared" si="3"/>
        <v>8.8888888888888892E-2</v>
      </c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</row>
    <row r="13" spans="1:66" ht="14.4" x14ac:dyDescent="0.3">
      <c r="A13" s="1"/>
      <c r="B13" s="300" t="s">
        <v>57</v>
      </c>
      <c r="C13" s="299"/>
      <c r="D13" s="299"/>
      <c r="E13" s="299"/>
      <c r="F13" s="287"/>
      <c r="G13" s="158">
        <f t="shared" si="4"/>
        <v>24</v>
      </c>
      <c r="H13" s="96">
        <f t="shared" si="0"/>
        <v>4.4444444444444446E-2</v>
      </c>
      <c r="I13" s="158">
        <f t="shared" si="5"/>
        <v>24</v>
      </c>
      <c r="J13" s="97">
        <f t="shared" si="1"/>
        <v>4.4444444444444446E-2</v>
      </c>
      <c r="K13" s="158">
        <f t="shared" si="6"/>
        <v>24</v>
      </c>
      <c r="L13" s="96">
        <f t="shared" si="2"/>
        <v>4.4444444444444446E-2</v>
      </c>
      <c r="M13" s="158">
        <f t="shared" si="7"/>
        <v>24</v>
      </c>
      <c r="N13" s="96">
        <f t="shared" si="3"/>
        <v>4.4444444444444446E-2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4" x14ac:dyDescent="0.3">
      <c r="A14" s="1"/>
      <c r="B14" s="312" t="s">
        <v>58</v>
      </c>
      <c r="C14" s="299"/>
      <c r="D14" s="299"/>
      <c r="E14" s="299"/>
      <c r="F14" s="287"/>
      <c r="G14" s="158">
        <f t="shared" si="4"/>
        <v>36</v>
      </c>
      <c r="H14" s="96">
        <f t="shared" si="0"/>
        <v>6.6666666666666666E-2</v>
      </c>
      <c r="I14" s="158">
        <f t="shared" si="5"/>
        <v>36</v>
      </c>
      <c r="J14" s="97">
        <f t="shared" si="1"/>
        <v>6.6666666666666666E-2</v>
      </c>
      <c r="K14" s="158">
        <f t="shared" si="6"/>
        <v>36</v>
      </c>
      <c r="L14" s="96">
        <f t="shared" si="2"/>
        <v>6.6666666666666666E-2</v>
      </c>
      <c r="M14" s="158">
        <f t="shared" si="7"/>
        <v>36</v>
      </c>
      <c r="N14" s="96">
        <f t="shared" si="3"/>
        <v>6.6666666666666666E-2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4" x14ac:dyDescent="0.3">
      <c r="A15" s="1"/>
      <c r="B15" s="312" t="s">
        <v>44</v>
      </c>
      <c r="C15" s="299"/>
      <c r="D15" s="299"/>
      <c r="E15" s="299"/>
      <c r="F15" s="287"/>
      <c r="G15" s="158">
        <f t="shared" si="4"/>
        <v>48</v>
      </c>
      <c r="H15" s="96">
        <f t="shared" si="0"/>
        <v>8.8888888888888892E-2</v>
      </c>
      <c r="I15" s="158">
        <f t="shared" si="5"/>
        <v>48</v>
      </c>
      <c r="J15" s="97">
        <f t="shared" si="1"/>
        <v>8.8888888888888892E-2</v>
      </c>
      <c r="K15" s="158">
        <f t="shared" si="6"/>
        <v>48</v>
      </c>
      <c r="L15" s="96">
        <f t="shared" si="2"/>
        <v>8.8888888888888892E-2</v>
      </c>
      <c r="M15" s="158">
        <f t="shared" si="7"/>
        <v>48</v>
      </c>
      <c r="N15" s="96">
        <f t="shared" si="3"/>
        <v>8.8888888888888892E-2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4" x14ac:dyDescent="0.3">
      <c r="A16" s="1"/>
      <c r="B16" s="313" t="s">
        <v>43</v>
      </c>
      <c r="C16" s="299"/>
      <c r="D16" s="299"/>
      <c r="E16" s="299"/>
      <c r="F16" s="287"/>
      <c r="G16" s="158">
        <f t="shared" si="4"/>
        <v>60</v>
      </c>
      <c r="H16" s="96">
        <f t="shared" si="0"/>
        <v>0.1111111111111111</v>
      </c>
      <c r="I16" s="158">
        <f t="shared" si="5"/>
        <v>60</v>
      </c>
      <c r="J16" s="97">
        <f t="shared" si="1"/>
        <v>0.1111111111111111</v>
      </c>
      <c r="K16" s="158">
        <f t="shared" si="6"/>
        <v>60</v>
      </c>
      <c r="L16" s="96">
        <f t="shared" si="2"/>
        <v>0.1111111111111111</v>
      </c>
      <c r="M16" s="158">
        <f t="shared" si="7"/>
        <v>60</v>
      </c>
      <c r="N16" s="96">
        <f t="shared" si="3"/>
        <v>0.1111111111111111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4" x14ac:dyDescent="0.3">
      <c r="A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4" x14ac:dyDescent="0.3">
      <c r="A18" s="100"/>
      <c r="B18" s="100"/>
      <c r="C18" s="100"/>
      <c r="D18" s="1"/>
      <c r="E18" s="1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5"/>
      <c r="R18" s="87">
        <v>2025</v>
      </c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5"/>
      <c r="AD18" s="87">
        <v>2026</v>
      </c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5"/>
      <c r="AP18" s="88">
        <v>2027</v>
      </c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5"/>
      <c r="BB18" s="139">
        <v>2028</v>
      </c>
    </row>
    <row r="19" spans="1:66" ht="14.4" x14ac:dyDescent="0.3">
      <c r="A19" s="1"/>
      <c r="B19" s="314" t="s">
        <v>59</v>
      </c>
      <c r="C19" s="299"/>
      <c r="D19" s="299"/>
      <c r="E19" s="299"/>
      <c r="F19" s="287"/>
      <c r="G19" s="101" t="s">
        <v>24</v>
      </c>
      <c r="H19" s="101" t="s">
        <v>25</v>
      </c>
      <c r="I19" s="101" t="s">
        <v>38</v>
      </c>
      <c r="J19" s="101" t="s">
        <v>26</v>
      </c>
      <c r="K19" s="101" t="s">
        <v>27</v>
      </c>
      <c r="L19" s="101" t="s">
        <v>28</v>
      </c>
      <c r="M19" s="101" t="s">
        <v>29</v>
      </c>
      <c r="N19" s="101" t="s">
        <v>30</v>
      </c>
      <c r="O19" s="101" t="s">
        <v>31</v>
      </c>
      <c r="P19" s="101" t="s">
        <v>32</v>
      </c>
      <c r="Q19" s="101" t="s">
        <v>33</v>
      </c>
      <c r="R19" s="102" t="s">
        <v>34</v>
      </c>
      <c r="S19" s="101" t="s">
        <v>24</v>
      </c>
      <c r="T19" s="101" t="s">
        <v>25</v>
      </c>
      <c r="U19" s="101" t="s">
        <v>38</v>
      </c>
      <c r="V19" s="101" t="s">
        <v>26</v>
      </c>
      <c r="W19" s="101" t="s">
        <v>27</v>
      </c>
      <c r="X19" s="101" t="s">
        <v>28</v>
      </c>
      <c r="Y19" s="101" t="s">
        <v>29</v>
      </c>
      <c r="Z19" s="101" t="s">
        <v>30</v>
      </c>
      <c r="AA19" s="101" t="s">
        <v>31</v>
      </c>
      <c r="AB19" s="101" t="s">
        <v>32</v>
      </c>
      <c r="AC19" s="101" t="s">
        <v>33</v>
      </c>
      <c r="AD19" s="102" t="s">
        <v>34</v>
      </c>
      <c r="AE19" s="101" t="s">
        <v>24</v>
      </c>
      <c r="AF19" s="101" t="s">
        <v>25</v>
      </c>
      <c r="AG19" s="101" t="s">
        <v>38</v>
      </c>
      <c r="AH19" s="101" t="s">
        <v>26</v>
      </c>
      <c r="AI19" s="101" t="s">
        <v>27</v>
      </c>
      <c r="AJ19" s="101" t="s">
        <v>28</v>
      </c>
      <c r="AK19" s="101" t="s">
        <v>29</v>
      </c>
      <c r="AL19" s="101" t="s">
        <v>30</v>
      </c>
      <c r="AM19" s="101" t="s">
        <v>31</v>
      </c>
      <c r="AN19" s="101" t="s">
        <v>32</v>
      </c>
      <c r="AO19" s="101" t="s">
        <v>33</v>
      </c>
      <c r="AP19" s="102" t="s">
        <v>34</v>
      </c>
      <c r="AQ19" s="101" t="s">
        <v>24</v>
      </c>
      <c r="AR19" s="101" t="s">
        <v>25</v>
      </c>
      <c r="AS19" s="101" t="s">
        <v>38</v>
      </c>
      <c r="AT19" s="101" t="s">
        <v>26</v>
      </c>
      <c r="AU19" s="101" t="s">
        <v>27</v>
      </c>
      <c r="AV19" s="101" t="s">
        <v>28</v>
      </c>
      <c r="AW19" s="101" t="s">
        <v>29</v>
      </c>
      <c r="AX19" s="101" t="s">
        <v>30</v>
      </c>
      <c r="AY19" s="101" t="s">
        <v>31</v>
      </c>
      <c r="AZ19" s="101" t="s">
        <v>32</v>
      </c>
      <c r="BA19" s="101" t="s">
        <v>33</v>
      </c>
      <c r="BB19" s="142" t="s">
        <v>34</v>
      </c>
    </row>
    <row r="20" spans="1:66" ht="15.75" customHeight="1" x14ac:dyDescent="0.3">
      <c r="A20" s="103"/>
      <c r="B20" s="306" t="s">
        <v>51</v>
      </c>
      <c r="C20" s="299"/>
      <c r="D20" s="299"/>
      <c r="E20" s="299"/>
      <c r="F20" s="287"/>
      <c r="G20" s="158">
        <f>SUM(G21:G29)</f>
        <v>45</v>
      </c>
      <c r="H20" s="158">
        <f t="shared" ref="H20:BB20" si="8">SUM(H21:H29)</f>
        <v>45</v>
      </c>
      <c r="I20" s="158">
        <f t="shared" si="8"/>
        <v>45</v>
      </c>
      <c r="J20" s="158">
        <f t="shared" si="8"/>
        <v>45</v>
      </c>
      <c r="K20" s="158">
        <f t="shared" si="8"/>
        <v>45</v>
      </c>
      <c r="L20" s="158">
        <f t="shared" si="8"/>
        <v>45</v>
      </c>
      <c r="M20" s="158">
        <f t="shared" si="8"/>
        <v>45</v>
      </c>
      <c r="N20" s="158">
        <f t="shared" si="8"/>
        <v>45</v>
      </c>
      <c r="O20" s="158">
        <f t="shared" si="8"/>
        <v>45</v>
      </c>
      <c r="P20" s="158">
        <f t="shared" si="8"/>
        <v>45</v>
      </c>
      <c r="Q20" s="158">
        <f t="shared" si="8"/>
        <v>45</v>
      </c>
      <c r="R20" s="159">
        <f t="shared" si="8"/>
        <v>45</v>
      </c>
      <c r="S20" s="160">
        <f t="shared" si="8"/>
        <v>45</v>
      </c>
      <c r="T20" s="158">
        <f t="shared" si="8"/>
        <v>45</v>
      </c>
      <c r="U20" s="158">
        <f t="shared" si="8"/>
        <v>45</v>
      </c>
      <c r="V20" s="158">
        <f t="shared" si="8"/>
        <v>45</v>
      </c>
      <c r="W20" s="158">
        <f t="shared" si="8"/>
        <v>45</v>
      </c>
      <c r="X20" s="158">
        <f t="shared" si="8"/>
        <v>45</v>
      </c>
      <c r="Y20" s="158">
        <f t="shared" si="8"/>
        <v>45</v>
      </c>
      <c r="Z20" s="158">
        <f t="shared" si="8"/>
        <v>45</v>
      </c>
      <c r="AA20" s="158">
        <f t="shared" si="8"/>
        <v>45</v>
      </c>
      <c r="AB20" s="158">
        <f t="shared" si="8"/>
        <v>45</v>
      </c>
      <c r="AC20" s="158">
        <f t="shared" si="8"/>
        <v>45</v>
      </c>
      <c r="AD20" s="159">
        <f t="shared" si="8"/>
        <v>45</v>
      </c>
      <c r="AE20" s="160">
        <f t="shared" si="8"/>
        <v>45</v>
      </c>
      <c r="AF20" s="158">
        <f t="shared" si="8"/>
        <v>45</v>
      </c>
      <c r="AG20" s="158">
        <f t="shared" si="8"/>
        <v>45</v>
      </c>
      <c r="AH20" s="158">
        <f t="shared" si="8"/>
        <v>45</v>
      </c>
      <c r="AI20" s="158">
        <f t="shared" si="8"/>
        <v>45</v>
      </c>
      <c r="AJ20" s="158">
        <f t="shared" si="8"/>
        <v>45</v>
      </c>
      <c r="AK20" s="158">
        <f t="shared" si="8"/>
        <v>45</v>
      </c>
      <c r="AL20" s="158">
        <f t="shared" si="8"/>
        <v>45</v>
      </c>
      <c r="AM20" s="158">
        <f t="shared" si="8"/>
        <v>45</v>
      </c>
      <c r="AN20" s="158">
        <f t="shared" si="8"/>
        <v>45</v>
      </c>
      <c r="AO20" s="158">
        <f t="shared" si="8"/>
        <v>45</v>
      </c>
      <c r="AP20" s="159">
        <f t="shared" si="8"/>
        <v>45</v>
      </c>
      <c r="AQ20" s="160">
        <f t="shared" si="8"/>
        <v>45</v>
      </c>
      <c r="AR20" s="158">
        <f t="shared" si="8"/>
        <v>45</v>
      </c>
      <c r="AS20" s="158">
        <f t="shared" si="8"/>
        <v>45</v>
      </c>
      <c r="AT20" s="158">
        <f t="shared" si="8"/>
        <v>45</v>
      </c>
      <c r="AU20" s="158">
        <f t="shared" si="8"/>
        <v>45</v>
      </c>
      <c r="AV20" s="158">
        <f t="shared" si="8"/>
        <v>45</v>
      </c>
      <c r="AW20" s="158">
        <f t="shared" si="8"/>
        <v>45</v>
      </c>
      <c r="AX20" s="158">
        <f t="shared" si="8"/>
        <v>45</v>
      </c>
      <c r="AY20" s="158">
        <f t="shared" si="8"/>
        <v>45</v>
      </c>
      <c r="AZ20" s="158">
        <f t="shared" si="8"/>
        <v>45</v>
      </c>
      <c r="BA20" s="158">
        <f t="shared" si="8"/>
        <v>45</v>
      </c>
      <c r="BB20" s="161">
        <f t="shared" si="8"/>
        <v>45</v>
      </c>
    </row>
    <row r="21" spans="1:66" ht="15.75" customHeight="1" x14ac:dyDescent="0.3">
      <c r="A21" s="1"/>
      <c r="B21" s="312" t="s">
        <v>52</v>
      </c>
      <c r="C21" s="299"/>
      <c r="D21" s="299"/>
      <c r="E21" s="299"/>
      <c r="F21" s="287"/>
      <c r="G21" s="229">
        <f>G33</f>
        <v>5</v>
      </c>
      <c r="H21" s="229">
        <f t="shared" ref="H21:BB21" si="9">H33</f>
        <v>5</v>
      </c>
      <c r="I21" s="229">
        <f t="shared" si="9"/>
        <v>5</v>
      </c>
      <c r="J21" s="229">
        <f t="shared" si="9"/>
        <v>5</v>
      </c>
      <c r="K21" s="229">
        <f t="shared" si="9"/>
        <v>5</v>
      </c>
      <c r="L21" s="229">
        <f t="shared" si="9"/>
        <v>5</v>
      </c>
      <c r="M21" s="229">
        <f t="shared" si="9"/>
        <v>5</v>
      </c>
      <c r="N21" s="229">
        <f t="shared" si="9"/>
        <v>5</v>
      </c>
      <c r="O21" s="229">
        <f t="shared" si="9"/>
        <v>5</v>
      </c>
      <c r="P21" s="229">
        <f t="shared" si="9"/>
        <v>5</v>
      </c>
      <c r="Q21" s="229">
        <f t="shared" si="9"/>
        <v>5</v>
      </c>
      <c r="R21" s="230">
        <f t="shared" si="9"/>
        <v>5</v>
      </c>
      <c r="S21" s="228">
        <f t="shared" si="9"/>
        <v>5</v>
      </c>
      <c r="T21" s="229">
        <f t="shared" si="9"/>
        <v>5</v>
      </c>
      <c r="U21" s="229">
        <f t="shared" si="9"/>
        <v>5</v>
      </c>
      <c r="V21" s="229">
        <f t="shared" si="9"/>
        <v>5</v>
      </c>
      <c r="W21" s="229">
        <f t="shared" si="9"/>
        <v>5</v>
      </c>
      <c r="X21" s="229">
        <f t="shared" si="9"/>
        <v>5</v>
      </c>
      <c r="Y21" s="229">
        <f t="shared" si="9"/>
        <v>5</v>
      </c>
      <c r="Z21" s="229">
        <f t="shared" si="9"/>
        <v>5</v>
      </c>
      <c r="AA21" s="229">
        <f t="shared" si="9"/>
        <v>5</v>
      </c>
      <c r="AB21" s="229">
        <f t="shared" si="9"/>
        <v>5</v>
      </c>
      <c r="AC21" s="229">
        <f t="shared" si="9"/>
        <v>5</v>
      </c>
      <c r="AD21" s="230">
        <f t="shared" si="9"/>
        <v>5</v>
      </c>
      <c r="AE21" s="228">
        <f t="shared" si="9"/>
        <v>5</v>
      </c>
      <c r="AF21" s="229">
        <f t="shared" si="9"/>
        <v>5</v>
      </c>
      <c r="AG21" s="229">
        <f t="shared" si="9"/>
        <v>5</v>
      </c>
      <c r="AH21" s="229">
        <f t="shared" si="9"/>
        <v>5</v>
      </c>
      <c r="AI21" s="229">
        <f t="shared" si="9"/>
        <v>5</v>
      </c>
      <c r="AJ21" s="229">
        <f t="shared" si="9"/>
        <v>5</v>
      </c>
      <c r="AK21" s="229">
        <f t="shared" si="9"/>
        <v>5</v>
      </c>
      <c r="AL21" s="229">
        <f t="shared" si="9"/>
        <v>5</v>
      </c>
      <c r="AM21" s="229">
        <f t="shared" si="9"/>
        <v>5</v>
      </c>
      <c r="AN21" s="229">
        <f t="shared" si="9"/>
        <v>5</v>
      </c>
      <c r="AO21" s="229">
        <f t="shared" si="9"/>
        <v>5</v>
      </c>
      <c r="AP21" s="230">
        <f t="shared" si="9"/>
        <v>5</v>
      </c>
      <c r="AQ21" s="228">
        <f t="shared" si="9"/>
        <v>5</v>
      </c>
      <c r="AR21" s="229">
        <f t="shared" si="9"/>
        <v>5</v>
      </c>
      <c r="AS21" s="229">
        <f t="shared" si="9"/>
        <v>5</v>
      </c>
      <c r="AT21" s="229">
        <f t="shared" si="9"/>
        <v>5</v>
      </c>
      <c r="AU21" s="229">
        <f t="shared" si="9"/>
        <v>5</v>
      </c>
      <c r="AV21" s="229">
        <f t="shared" si="9"/>
        <v>5</v>
      </c>
      <c r="AW21" s="229">
        <f t="shared" si="9"/>
        <v>5</v>
      </c>
      <c r="AX21" s="229">
        <f t="shared" si="9"/>
        <v>5</v>
      </c>
      <c r="AY21" s="229">
        <f t="shared" si="9"/>
        <v>5</v>
      </c>
      <c r="AZ21" s="229">
        <f t="shared" si="9"/>
        <v>5</v>
      </c>
      <c r="BA21" s="229">
        <f t="shared" si="9"/>
        <v>5</v>
      </c>
      <c r="BB21" s="242">
        <f t="shared" si="9"/>
        <v>5</v>
      </c>
    </row>
    <row r="22" spans="1:66" ht="15.75" customHeight="1" x14ac:dyDescent="0.3">
      <c r="A22" s="1"/>
      <c r="B22" s="312" t="s">
        <v>53</v>
      </c>
      <c r="C22" s="299"/>
      <c r="D22" s="299"/>
      <c r="E22" s="299"/>
      <c r="F22" s="287"/>
      <c r="G22" s="229">
        <f>G42</f>
        <v>5</v>
      </c>
      <c r="H22" s="229">
        <f t="shared" ref="H22:BB22" si="10">H42</f>
        <v>5</v>
      </c>
      <c r="I22" s="229">
        <f t="shared" si="10"/>
        <v>5</v>
      </c>
      <c r="J22" s="229">
        <f t="shared" si="10"/>
        <v>5</v>
      </c>
      <c r="K22" s="229">
        <f t="shared" si="10"/>
        <v>5</v>
      </c>
      <c r="L22" s="229">
        <f t="shared" si="10"/>
        <v>5</v>
      </c>
      <c r="M22" s="229">
        <f t="shared" si="10"/>
        <v>5</v>
      </c>
      <c r="N22" s="229">
        <f t="shared" si="10"/>
        <v>5</v>
      </c>
      <c r="O22" s="229">
        <f t="shared" si="10"/>
        <v>5</v>
      </c>
      <c r="P22" s="229">
        <f t="shared" si="10"/>
        <v>5</v>
      </c>
      <c r="Q22" s="229">
        <f t="shared" si="10"/>
        <v>5</v>
      </c>
      <c r="R22" s="230">
        <f t="shared" si="10"/>
        <v>5</v>
      </c>
      <c r="S22" s="228">
        <f t="shared" si="10"/>
        <v>5</v>
      </c>
      <c r="T22" s="229">
        <f t="shared" si="10"/>
        <v>5</v>
      </c>
      <c r="U22" s="229">
        <f t="shared" si="10"/>
        <v>5</v>
      </c>
      <c r="V22" s="229">
        <f t="shared" si="10"/>
        <v>5</v>
      </c>
      <c r="W22" s="229">
        <f t="shared" si="10"/>
        <v>5</v>
      </c>
      <c r="X22" s="229">
        <f t="shared" si="10"/>
        <v>5</v>
      </c>
      <c r="Y22" s="229">
        <f t="shared" si="10"/>
        <v>5</v>
      </c>
      <c r="Z22" s="229">
        <f t="shared" si="10"/>
        <v>5</v>
      </c>
      <c r="AA22" s="229">
        <f t="shared" si="10"/>
        <v>5</v>
      </c>
      <c r="AB22" s="229">
        <f t="shared" si="10"/>
        <v>5</v>
      </c>
      <c r="AC22" s="229">
        <f t="shared" si="10"/>
        <v>5</v>
      </c>
      <c r="AD22" s="230">
        <f t="shared" si="10"/>
        <v>5</v>
      </c>
      <c r="AE22" s="228">
        <f t="shared" si="10"/>
        <v>5</v>
      </c>
      <c r="AF22" s="229">
        <f t="shared" si="10"/>
        <v>5</v>
      </c>
      <c r="AG22" s="229">
        <f t="shared" si="10"/>
        <v>5</v>
      </c>
      <c r="AH22" s="229">
        <f t="shared" si="10"/>
        <v>5</v>
      </c>
      <c r="AI22" s="229">
        <f t="shared" si="10"/>
        <v>5</v>
      </c>
      <c r="AJ22" s="229">
        <f t="shared" si="10"/>
        <v>5</v>
      </c>
      <c r="AK22" s="229">
        <f t="shared" si="10"/>
        <v>5</v>
      </c>
      <c r="AL22" s="229">
        <f t="shared" si="10"/>
        <v>5</v>
      </c>
      <c r="AM22" s="229">
        <f t="shared" si="10"/>
        <v>5</v>
      </c>
      <c r="AN22" s="229">
        <f t="shared" si="10"/>
        <v>5</v>
      </c>
      <c r="AO22" s="229">
        <f t="shared" si="10"/>
        <v>5</v>
      </c>
      <c r="AP22" s="230">
        <f t="shared" si="10"/>
        <v>5</v>
      </c>
      <c r="AQ22" s="228">
        <f t="shared" si="10"/>
        <v>5</v>
      </c>
      <c r="AR22" s="229">
        <f t="shared" si="10"/>
        <v>5</v>
      </c>
      <c r="AS22" s="229">
        <f t="shared" si="10"/>
        <v>5</v>
      </c>
      <c r="AT22" s="229">
        <f t="shared" si="10"/>
        <v>5</v>
      </c>
      <c r="AU22" s="229">
        <f t="shared" si="10"/>
        <v>5</v>
      </c>
      <c r="AV22" s="229">
        <f t="shared" si="10"/>
        <v>5</v>
      </c>
      <c r="AW22" s="229">
        <f t="shared" si="10"/>
        <v>5</v>
      </c>
      <c r="AX22" s="229">
        <f t="shared" si="10"/>
        <v>5</v>
      </c>
      <c r="AY22" s="229">
        <f t="shared" si="10"/>
        <v>5</v>
      </c>
      <c r="AZ22" s="229">
        <f t="shared" si="10"/>
        <v>5</v>
      </c>
      <c r="BA22" s="229">
        <f t="shared" si="10"/>
        <v>5</v>
      </c>
      <c r="BB22" s="242">
        <f t="shared" si="10"/>
        <v>5</v>
      </c>
    </row>
    <row r="23" spans="1:66" ht="15.75" customHeight="1" x14ac:dyDescent="0.3">
      <c r="A23" s="1"/>
      <c r="B23" s="312" t="s">
        <v>54</v>
      </c>
      <c r="C23" s="299"/>
      <c r="D23" s="299"/>
      <c r="E23" s="299"/>
      <c r="F23" s="287"/>
      <c r="G23" s="229">
        <f>G51</f>
        <v>14</v>
      </c>
      <c r="H23" s="229">
        <f t="shared" ref="H23:BB23" si="11">H51</f>
        <v>14</v>
      </c>
      <c r="I23" s="229">
        <f t="shared" si="11"/>
        <v>14</v>
      </c>
      <c r="J23" s="229">
        <f t="shared" si="11"/>
        <v>14</v>
      </c>
      <c r="K23" s="229">
        <f t="shared" si="11"/>
        <v>14</v>
      </c>
      <c r="L23" s="229">
        <f t="shared" si="11"/>
        <v>14</v>
      </c>
      <c r="M23" s="229">
        <f t="shared" si="11"/>
        <v>14</v>
      </c>
      <c r="N23" s="229">
        <f t="shared" si="11"/>
        <v>14</v>
      </c>
      <c r="O23" s="229">
        <f t="shared" si="11"/>
        <v>14</v>
      </c>
      <c r="P23" s="229">
        <f t="shared" si="11"/>
        <v>14</v>
      </c>
      <c r="Q23" s="229">
        <f t="shared" si="11"/>
        <v>14</v>
      </c>
      <c r="R23" s="230">
        <f t="shared" si="11"/>
        <v>14</v>
      </c>
      <c r="S23" s="228">
        <f t="shared" si="11"/>
        <v>14</v>
      </c>
      <c r="T23" s="229">
        <f t="shared" si="11"/>
        <v>14</v>
      </c>
      <c r="U23" s="229">
        <f t="shared" si="11"/>
        <v>14</v>
      </c>
      <c r="V23" s="229">
        <f t="shared" si="11"/>
        <v>14</v>
      </c>
      <c r="W23" s="229">
        <f t="shared" si="11"/>
        <v>14</v>
      </c>
      <c r="X23" s="229">
        <f t="shared" si="11"/>
        <v>14</v>
      </c>
      <c r="Y23" s="229">
        <f t="shared" si="11"/>
        <v>14</v>
      </c>
      <c r="Z23" s="229">
        <f t="shared" si="11"/>
        <v>14</v>
      </c>
      <c r="AA23" s="229">
        <f t="shared" si="11"/>
        <v>14</v>
      </c>
      <c r="AB23" s="229">
        <f t="shared" si="11"/>
        <v>14</v>
      </c>
      <c r="AC23" s="229">
        <f t="shared" si="11"/>
        <v>14</v>
      </c>
      <c r="AD23" s="230">
        <f t="shared" si="11"/>
        <v>14</v>
      </c>
      <c r="AE23" s="228">
        <f t="shared" si="11"/>
        <v>14</v>
      </c>
      <c r="AF23" s="229">
        <f t="shared" si="11"/>
        <v>14</v>
      </c>
      <c r="AG23" s="229">
        <f t="shared" si="11"/>
        <v>14</v>
      </c>
      <c r="AH23" s="229">
        <f t="shared" si="11"/>
        <v>14</v>
      </c>
      <c r="AI23" s="229">
        <f t="shared" si="11"/>
        <v>14</v>
      </c>
      <c r="AJ23" s="229">
        <f t="shared" si="11"/>
        <v>14</v>
      </c>
      <c r="AK23" s="229">
        <f t="shared" si="11"/>
        <v>14</v>
      </c>
      <c r="AL23" s="229">
        <f t="shared" si="11"/>
        <v>14</v>
      </c>
      <c r="AM23" s="229">
        <f t="shared" si="11"/>
        <v>14</v>
      </c>
      <c r="AN23" s="229">
        <f t="shared" si="11"/>
        <v>14</v>
      </c>
      <c r="AO23" s="229">
        <f t="shared" si="11"/>
        <v>14</v>
      </c>
      <c r="AP23" s="230">
        <f t="shared" si="11"/>
        <v>14</v>
      </c>
      <c r="AQ23" s="228">
        <f t="shared" si="11"/>
        <v>14</v>
      </c>
      <c r="AR23" s="229">
        <f t="shared" si="11"/>
        <v>14</v>
      </c>
      <c r="AS23" s="229">
        <f t="shared" si="11"/>
        <v>14</v>
      </c>
      <c r="AT23" s="229">
        <f t="shared" si="11"/>
        <v>14</v>
      </c>
      <c r="AU23" s="229">
        <f t="shared" si="11"/>
        <v>14</v>
      </c>
      <c r="AV23" s="229">
        <f t="shared" si="11"/>
        <v>14</v>
      </c>
      <c r="AW23" s="229">
        <f t="shared" si="11"/>
        <v>14</v>
      </c>
      <c r="AX23" s="229">
        <f t="shared" si="11"/>
        <v>14</v>
      </c>
      <c r="AY23" s="229">
        <f t="shared" si="11"/>
        <v>14</v>
      </c>
      <c r="AZ23" s="229">
        <f t="shared" si="11"/>
        <v>14</v>
      </c>
      <c r="BA23" s="229">
        <f t="shared" si="11"/>
        <v>14</v>
      </c>
      <c r="BB23" s="242">
        <f t="shared" si="11"/>
        <v>14</v>
      </c>
    </row>
    <row r="24" spans="1:66" ht="15.75" customHeight="1" x14ac:dyDescent="0.3">
      <c r="A24" s="1"/>
      <c r="B24" s="312" t="s">
        <v>55</v>
      </c>
      <c r="C24" s="299"/>
      <c r="D24" s="299"/>
      <c r="E24" s="299"/>
      <c r="F24" s="287"/>
      <c r="G24" s="229">
        <f>G69</f>
        <v>3</v>
      </c>
      <c r="H24" s="229">
        <f t="shared" ref="H24:BB24" si="12">H69</f>
        <v>3</v>
      </c>
      <c r="I24" s="229">
        <f t="shared" si="12"/>
        <v>3</v>
      </c>
      <c r="J24" s="229">
        <f t="shared" si="12"/>
        <v>3</v>
      </c>
      <c r="K24" s="229">
        <f t="shared" si="12"/>
        <v>3</v>
      </c>
      <c r="L24" s="229">
        <f t="shared" si="12"/>
        <v>3</v>
      </c>
      <c r="M24" s="229">
        <f t="shared" si="12"/>
        <v>3</v>
      </c>
      <c r="N24" s="229">
        <f t="shared" si="12"/>
        <v>3</v>
      </c>
      <c r="O24" s="229">
        <f t="shared" si="12"/>
        <v>3</v>
      </c>
      <c r="P24" s="229">
        <f t="shared" si="12"/>
        <v>3</v>
      </c>
      <c r="Q24" s="229">
        <f t="shared" si="12"/>
        <v>3</v>
      </c>
      <c r="R24" s="230">
        <f t="shared" si="12"/>
        <v>3</v>
      </c>
      <c r="S24" s="228">
        <f t="shared" si="12"/>
        <v>3</v>
      </c>
      <c r="T24" s="229">
        <f t="shared" si="12"/>
        <v>3</v>
      </c>
      <c r="U24" s="229">
        <f t="shared" si="12"/>
        <v>3</v>
      </c>
      <c r="V24" s="229">
        <f t="shared" si="12"/>
        <v>3</v>
      </c>
      <c r="W24" s="229">
        <f t="shared" si="12"/>
        <v>3</v>
      </c>
      <c r="X24" s="229">
        <f t="shared" si="12"/>
        <v>3</v>
      </c>
      <c r="Y24" s="229">
        <f t="shared" si="12"/>
        <v>3</v>
      </c>
      <c r="Z24" s="229">
        <f t="shared" si="12"/>
        <v>3</v>
      </c>
      <c r="AA24" s="229">
        <f t="shared" si="12"/>
        <v>3</v>
      </c>
      <c r="AB24" s="229">
        <f t="shared" si="12"/>
        <v>3</v>
      </c>
      <c r="AC24" s="229">
        <f t="shared" si="12"/>
        <v>3</v>
      </c>
      <c r="AD24" s="230">
        <f t="shared" si="12"/>
        <v>3</v>
      </c>
      <c r="AE24" s="228">
        <f t="shared" si="12"/>
        <v>3</v>
      </c>
      <c r="AF24" s="229">
        <f t="shared" si="12"/>
        <v>3</v>
      </c>
      <c r="AG24" s="229">
        <f t="shared" si="12"/>
        <v>3</v>
      </c>
      <c r="AH24" s="229">
        <f t="shared" si="12"/>
        <v>3</v>
      </c>
      <c r="AI24" s="229">
        <f t="shared" si="12"/>
        <v>3</v>
      </c>
      <c r="AJ24" s="229">
        <f t="shared" si="12"/>
        <v>3</v>
      </c>
      <c r="AK24" s="229">
        <f t="shared" si="12"/>
        <v>3</v>
      </c>
      <c r="AL24" s="229">
        <f t="shared" si="12"/>
        <v>3</v>
      </c>
      <c r="AM24" s="229">
        <f t="shared" si="12"/>
        <v>3</v>
      </c>
      <c r="AN24" s="229">
        <f t="shared" si="12"/>
        <v>3</v>
      </c>
      <c r="AO24" s="229">
        <f t="shared" si="12"/>
        <v>3</v>
      </c>
      <c r="AP24" s="230">
        <f t="shared" si="12"/>
        <v>3</v>
      </c>
      <c r="AQ24" s="228">
        <f t="shared" si="12"/>
        <v>3</v>
      </c>
      <c r="AR24" s="229">
        <f t="shared" si="12"/>
        <v>3</v>
      </c>
      <c r="AS24" s="229">
        <f t="shared" si="12"/>
        <v>3</v>
      </c>
      <c r="AT24" s="229">
        <f t="shared" si="12"/>
        <v>3</v>
      </c>
      <c r="AU24" s="229">
        <f t="shared" si="12"/>
        <v>3</v>
      </c>
      <c r="AV24" s="229">
        <f t="shared" si="12"/>
        <v>3</v>
      </c>
      <c r="AW24" s="229">
        <f t="shared" si="12"/>
        <v>3</v>
      </c>
      <c r="AX24" s="229">
        <f t="shared" si="12"/>
        <v>3</v>
      </c>
      <c r="AY24" s="229">
        <f t="shared" si="12"/>
        <v>3</v>
      </c>
      <c r="AZ24" s="229">
        <f t="shared" si="12"/>
        <v>3</v>
      </c>
      <c r="BA24" s="229">
        <f t="shared" si="12"/>
        <v>3</v>
      </c>
      <c r="BB24" s="242">
        <f t="shared" si="12"/>
        <v>3</v>
      </c>
    </row>
    <row r="25" spans="1:66" ht="15.75" customHeight="1" x14ac:dyDescent="0.3">
      <c r="A25" s="1"/>
      <c r="B25" s="312" t="s">
        <v>56</v>
      </c>
      <c r="C25" s="299"/>
      <c r="D25" s="299"/>
      <c r="E25" s="299"/>
      <c r="F25" s="287"/>
      <c r="G25" s="229">
        <f>G76</f>
        <v>4</v>
      </c>
      <c r="H25" s="229">
        <f t="shared" ref="H25:BB25" si="13">H76</f>
        <v>4</v>
      </c>
      <c r="I25" s="229">
        <f t="shared" si="13"/>
        <v>4</v>
      </c>
      <c r="J25" s="229">
        <f t="shared" si="13"/>
        <v>4</v>
      </c>
      <c r="K25" s="229">
        <f t="shared" si="13"/>
        <v>4</v>
      </c>
      <c r="L25" s="229">
        <f t="shared" si="13"/>
        <v>4</v>
      </c>
      <c r="M25" s="229">
        <f t="shared" si="13"/>
        <v>4</v>
      </c>
      <c r="N25" s="229">
        <f t="shared" si="13"/>
        <v>4</v>
      </c>
      <c r="O25" s="229">
        <f t="shared" si="13"/>
        <v>4</v>
      </c>
      <c r="P25" s="229">
        <f t="shared" si="13"/>
        <v>4</v>
      </c>
      <c r="Q25" s="229">
        <f t="shared" si="13"/>
        <v>4</v>
      </c>
      <c r="R25" s="230">
        <f t="shared" si="13"/>
        <v>4</v>
      </c>
      <c r="S25" s="228">
        <f t="shared" si="13"/>
        <v>4</v>
      </c>
      <c r="T25" s="229">
        <f t="shared" si="13"/>
        <v>4</v>
      </c>
      <c r="U25" s="229">
        <f t="shared" si="13"/>
        <v>4</v>
      </c>
      <c r="V25" s="229">
        <f t="shared" si="13"/>
        <v>4</v>
      </c>
      <c r="W25" s="229">
        <f t="shared" si="13"/>
        <v>4</v>
      </c>
      <c r="X25" s="229">
        <f t="shared" si="13"/>
        <v>4</v>
      </c>
      <c r="Y25" s="229">
        <f t="shared" si="13"/>
        <v>4</v>
      </c>
      <c r="Z25" s="229">
        <f t="shared" si="13"/>
        <v>4</v>
      </c>
      <c r="AA25" s="229">
        <f t="shared" si="13"/>
        <v>4</v>
      </c>
      <c r="AB25" s="229">
        <f t="shared" si="13"/>
        <v>4</v>
      </c>
      <c r="AC25" s="229">
        <f t="shared" si="13"/>
        <v>4</v>
      </c>
      <c r="AD25" s="230">
        <f t="shared" si="13"/>
        <v>4</v>
      </c>
      <c r="AE25" s="228">
        <f t="shared" si="13"/>
        <v>4</v>
      </c>
      <c r="AF25" s="229">
        <f t="shared" si="13"/>
        <v>4</v>
      </c>
      <c r="AG25" s="229">
        <f t="shared" si="13"/>
        <v>4</v>
      </c>
      <c r="AH25" s="229">
        <f t="shared" si="13"/>
        <v>4</v>
      </c>
      <c r="AI25" s="229">
        <f t="shared" si="13"/>
        <v>4</v>
      </c>
      <c r="AJ25" s="229">
        <f t="shared" si="13"/>
        <v>4</v>
      </c>
      <c r="AK25" s="229">
        <f t="shared" si="13"/>
        <v>4</v>
      </c>
      <c r="AL25" s="229">
        <f t="shared" si="13"/>
        <v>4</v>
      </c>
      <c r="AM25" s="229">
        <f t="shared" si="13"/>
        <v>4</v>
      </c>
      <c r="AN25" s="229">
        <f t="shared" si="13"/>
        <v>4</v>
      </c>
      <c r="AO25" s="229">
        <f t="shared" si="13"/>
        <v>4</v>
      </c>
      <c r="AP25" s="230">
        <f t="shared" si="13"/>
        <v>4</v>
      </c>
      <c r="AQ25" s="228">
        <f t="shared" si="13"/>
        <v>4</v>
      </c>
      <c r="AR25" s="229">
        <f t="shared" si="13"/>
        <v>4</v>
      </c>
      <c r="AS25" s="229">
        <f t="shared" si="13"/>
        <v>4</v>
      </c>
      <c r="AT25" s="229">
        <f t="shared" si="13"/>
        <v>4</v>
      </c>
      <c r="AU25" s="229">
        <f t="shared" si="13"/>
        <v>4</v>
      </c>
      <c r="AV25" s="229">
        <f t="shared" si="13"/>
        <v>4</v>
      </c>
      <c r="AW25" s="229">
        <f t="shared" si="13"/>
        <v>4</v>
      </c>
      <c r="AX25" s="229">
        <f t="shared" si="13"/>
        <v>4</v>
      </c>
      <c r="AY25" s="229">
        <f t="shared" si="13"/>
        <v>4</v>
      </c>
      <c r="AZ25" s="229">
        <f t="shared" si="13"/>
        <v>4</v>
      </c>
      <c r="BA25" s="229">
        <f t="shared" si="13"/>
        <v>4</v>
      </c>
      <c r="BB25" s="242">
        <f t="shared" si="13"/>
        <v>4</v>
      </c>
    </row>
    <row r="26" spans="1:66" ht="15.75" customHeight="1" x14ac:dyDescent="0.3">
      <c r="A26" s="1"/>
      <c r="B26" s="300" t="s">
        <v>57</v>
      </c>
      <c r="C26" s="299"/>
      <c r="D26" s="299"/>
      <c r="E26" s="299"/>
      <c r="F26" s="287"/>
      <c r="G26" s="229">
        <f>G84</f>
        <v>2</v>
      </c>
      <c r="H26" s="229">
        <f t="shared" ref="H26:BB26" si="14">H84</f>
        <v>2</v>
      </c>
      <c r="I26" s="229">
        <f t="shared" si="14"/>
        <v>2</v>
      </c>
      <c r="J26" s="229">
        <f t="shared" si="14"/>
        <v>2</v>
      </c>
      <c r="K26" s="229">
        <f t="shared" si="14"/>
        <v>2</v>
      </c>
      <c r="L26" s="229">
        <f t="shared" si="14"/>
        <v>2</v>
      </c>
      <c r="M26" s="229">
        <f t="shared" si="14"/>
        <v>2</v>
      </c>
      <c r="N26" s="229">
        <f t="shared" si="14"/>
        <v>2</v>
      </c>
      <c r="O26" s="229">
        <f t="shared" si="14"/>
        <v>2</v>
      </c>
      <c r="P26" s="229">
        <f t="shared" si="14"/>
        <v>2</v>
      </c>
      <c r="Q26" s="229">
        <f t="shared" si="14"/>
        <v>2</v>
      </c>
      <c r="R26" s="230">
        <f t="shared" si="14"/>
        <v>2</v>
      </c>
      <c r="S26" s="228">
        <f t="shared" si="14"/>
        <v>2</v>
      </c>
      <c r="T26" s="229">
        <f t="shared" si="14"/>
        <v>2</v>
      </c>
      <c r="U26" s="229">
        <f t="shared" si="14"/>
        <v>2</v>
      </c>
      <c r="V26" s="229">
        <f t="shared" si="14"/>
        <v>2</v>
      </c>
      <c r="W26" s="229">
        <f t="shared" si="14"/>
        <v>2</v>
      </c>
      <c r="X26" s="229">
        <f t="shared" si="14"/>
        <v>2</v>
      </c>
      <c r="Y26" s="229">
        <f t="shared" si="14"/>
        <v>2</v>
      </c>
      <c r="Z26" s="229">
        <f t="shared" si="14"/>
        <v>2</v>
      </c>
      <c r="AA26" s="229">
        <f t="shared" si="14"/>
        <v>2</v>
      </c>
      <c r="AB26" s="229">
        <f t="shared" si="14"/>
        <v>2</v>
      </c>
      <c r="AC26" s="229">
        <f t="shared" si="14"/>
        <v>2</v>
      </c>
      <c r="AD26" s="230">
        <f t="shared" si="14"/>
        <v>2</v>
      </c>
      <c r="AE26" s="228">
        <f t="shared" si="14"/>
        <v>2</v>
      </c>
      <c r="AF26" s="229">
        <f t="shared" si="14"/>
        <v>2</v>
      </c>
      <c r="AG26" s="229">
        <f t="shared" si="14"/>
        <v>2</v>
      </c>
      <c r="AH26" s="229">
        <f t="shared" si="14"/>
        <v>2</v>
      </c>
      <c r="AI26" s="229">
        <f t="shared" si="14"/>
        <v>2</v>
      </c>
      <c r="AJ26" s="229">
        <f t="shared" si="14"/>
        <v>2</v>
      </c>
      <c r="AK26" s="229">
        <f t="shared" si="14"/>
        <v>2</v>
      </c>
      <c r="AL26" s="229">
        <f t="shared" si="14"/>
        <v>2</v>
      </c>
      <c r="AM26" s="229">
        <f t="shared" si="14"/>
        <v>2</v>
      </c>
      <c r="AN26" s="229">
        <f t="shared" si="14"/>
        <v>2</v>
      </c>
      <c r="AO26" s="229">
        <f t="shared" si="14"/>
        <v>2</v>
      </c>
      <c r="AP26" s="230">
        <f t="shared" si="14"/>
        <v>2</v>
      </c>
      <c r="AQ26" s="228">
        <f t="shared" si="14"/>
        <v>2</v>
      </c>
      <c r="AR26" s="229">
        <f t="shared" si="14"/>
        <v>2</v>
      </c>
      <c r="AS26" s="229">
        <f t="shared" si="14"/>
        <v>2</v>
      </c>
      <c r="AT26" s="229">
        <f t="shared" si="14"/>
        <v>2</v>
      </c>
      <c r="AU26" s="229">
        <f t="shared" si="14"/>
        <v>2</v>
      </c>
      <c r="AV26" s="229">
        <f t="shared" si="14"/>
        <v>2</v>
      </c>
      <c r="AW26" s="229">
        <f t="shared" si="14"/>
        <v>2</v>
      </c>
      <c r="AX26" s="229">
        <f t="shared" si="14"/>
        <v>2</v>
      </c>
      <c r="AY26" s="229">
        <f t="shared" si="14"/>
        <v>2</v>
      </c>
      <c r="AZ26" s="229">
        <f t="shared" si="14"/>
        <v>2</v>
      </c>
      <c r="BA26" s="229">
        <f t="shared" si="14"/>
        <v>2</v>
      </c>
      <c r="BB26" s="242">
        <f t="shared" si="14"/>
        <v>2</v>
      </c>
    </row>
    <row r="27" spans="1:66" ht="15.75" customHeight="1" x14ac:dyDescent="0.3">
      <c r="A27" s="1"/>
      <c r="B27" s="312" t="s">
        <v>58</v>
      </c>
      <c r="C27" s="299"/>
      <c r="D27" s="299"/>
      <c r="E27" s="299"/>
      <c r="F27" s="287"/>
      <c r="G27" s="229">
        <f>G90</f>
        <v>3</v>
      </c>
      <c r="H27" s="229">
        <f t="shared" ref="H27:BB27" si="15">H90</f>
        <v>3</v>
      </c>
      <c r="I27" s="229">
        <f t="shared" si="15"/>
        <v>3</v>
      </c>
      <c r="J27" s="229">
        <f t="shared" si="15"/>
        <v>3</v>
      </c>
      <c r="K27" s="229">
        <f t="shared" si="15"/>
        <v>3</v>
      </c>
      <c r="L27" s="229">
        <f t="shared" si="15"/>
        <v>3</v>
      </c>
      <c r="M27" s="229">
        <f t="shared" si="15"/>
        <v>3</v>
      </c>
      <c r="N27" s="229">
        <f t="shared" si="15"/>
        <v>3</v>
      </c>
      <c r="O27" s="229">
        <f t="shared" si="15"/>
        <v>3</v>
      </c>
      <c r="P27" s="229">
        <f t="shared" si="15"/>
        <v>3</v>
      </c>
      <c r="Q27" s="229">
        <f t="shared" si="15"/>
        <v>3</v>
      </c>
      <c r="R27" s="230">
        <f t="shared" si="15"/>
        <v>3</v>
      </c>
      <c r="S27" s="228">
        <f t="shared" si="15"/>
        <v>3</v>
      </c>
      <c r="T27" s="229">
        <f t="shared" si="15"/>
        <v>3</v>
      </c>
      <c r="U27" s="229">
        <f t="shared" si="15"/>
        <v>3</v>
      </c>
      <c r="V27" s="229">
        <f t="shared" si="15"/>
        <v>3</v>
      </c>
      <c r="W27" s="229">
        <f t="shared" si="15"/>
        <v>3</v>
      </c>
      <c r="X27" s="229">
        <f t="shared" si="15"/>
        <v>3</v>
      </c>
      <c r="Y27" s="229">
        <f t="shared" si="15"/>
        <v>3</v>
      </c>
      <c r="Z27" s="229">
        <f t="shared" si="15"/>
        <v>3</v>
      </c>
      <c r="AA27" s="229">
        <f t="shared" si="15"/>
        <v>3</v>
      </c>
      <c r="AB27" s="229">
        <f t="shared" si="15"/>
        <v>3</v>
      </c>
      <c r="AC27" s="229">
        <f t="shared" si="15"/>
        <v>3</v>
      </c>
      <c r="AD27" s="230">
        <f t="shared" si="15"/>
        <v>3</v>
      </c>
      <c r="AE27" s="228">
        <f t="shared" si="15"/>
        <v>3</v>
      </c>
      <c r="AF27" s="229">
        <f t="shared" si="15"/>
        <v>3</v>
      </c>
      <c r="AG27" s="229">
        <f t="shared" si="15"/>
        <v>3</v>
      </c>
      <c r="AH27" s="229">
        <f t="shared" si="15"/>
        <v>3</v>
      </c>
      <c r="AI27" s="229">
        <f t="shared" si="15"/>
        <v>3</v>
      </c>
      <c r="AJ27" s="229">
        <f t="shared" si="15"/>
        <v>3</v>
      </c>
      <c r="AK27" s="229">
        <f t="shared" si="15"/>
        <v>3</v>
      </c>
      <c r="AL27" s="229">
        <f t="shared" si="15"/>
        <v>3</v>
      </c>
      <c r="AM27" s="229">
        <f t="shared" si="15"/>
        <v>3</v>
      </c>
      <c r="AN27" s="229">
        <f t="shared" si="15"/>
        <v>3</v>
      </c>
      <c r="AO27" s="229">
        <f t="shared" si="15"/>
        <v>3</v>
      </c>
      <c r="AP27" s="230">
        <f t="shared" si="15"/>
        <v>3</v>
      </c>
      <c r="AQ27" s="228">
        <f t="shared" si="15"/>
        <v>3</v>
      </c>
      <c r="AR27" s="229">
        <f t="shared" si="15"/>
        <v>3</v>
      </c>
      <c r="AS27" s="229">
        <f t="shared" si="15"/>
        <v>3</v>
      </c>
      <c r="AT27" s="229">
        <f t="shared" si="15"/>
        <v>3</v>
      </c>
      <c r="AU27" s="229">
        <f t="shared" si="15"/>
        <v>3</v>
      </c>
      <c r="AV27" s="229">
        <f t="shared" si="15"/>
        <v>3</v>
      </c>
      <c r="AW27" s="229">
        <f t="shared" si="15"/>
        <v>3</v>
      </c>
      <c r="AX27" s="229">
        <f t="shared" si="15"/>
        <v>3</v>
      </c>
      <c r="AY27" s="229">
        <f t="shared" si="15"/>
        <v>3</v>
      </c>
      <c r="AZ27" s="229">
        <f t="shared" si="15"/>
        <v>3</v>
      </c>
      <c r="BA27" s="229">
        <f t="shared" si="15"/>
        <v>3</v>
      </c>
      <c r="BB27" s="242">
        <f t="shared" si="15"/>
        <v>3</v>
      </c>
    </row>
    <row r="28" spans="1:66" ht="15.75" customHeight="1" x14ac:dyDescent="0.3">
      <c r="A28" s="1"/>
      <c r="B28" s="312" t="s">
        <v>44</v>
      </c>
      <c r="C28" s="299"/>
      <c r="D28" s="299"/>
      <c r="E28" s="299"/>
      <c r="F28" s="287"/>
      <c r="G28" s="229">
        <f>G97</f>
        <v>4</v>
      </c>
      <c r="H28" s="229">
        <f t="shared" ref="H28:BB28" si="16">H97</f>
        <v>4</v>
      </c>
      <c r="I28" s="229">
        <f t="shared" si="16"/>
        <v>4</v>
      </c>
      <c r="J28" s="229">
        <f t="shared" si="16"/>
        <v>4</v>
      </c>
      <c r="K28" s="229">
        <f t="shared" si="16"/>
        <v>4</v>
      </c>
      <c r="L28" s="229">
        <f t="shared" si="16"/>
        <v>4</v>
      </c>
      <c r="M28" s="229">
        <f t="shared" si="16"/>
        <v>4</v>
      </c>
      <c r="N28" s="229">
        <f t="shared" si="16"/>
        <v>4</v>
      </c>
      <c r="O28" s="229">
        <f t="shared" si="16"/>
        <v>4</v>
      </c>
      <c r="P28" s="229">
        <f t="shared" si="16"/>
        <v>4</v>
      </c>
      <c r="Q28" s="229">
        <f t="shared" si="16"/>
        <v>4</v>
      </c>
      <c r="R28" s="230">
        <f t="shared" si="16"/>
        <v>4</v>
      </c>
      <c r="S28" s="228">
        <f t="shared" si="16"/>
        <v>4</v>
      </c>
      <c r="T28" s="229">
        <f t="shared" si="16"/>
        <v>4</v>
      </c>
      <c r="U28" s="229">
        <f t="shared" si="16"/>
        <v>4</v>
      </c>
      <c r="V28" s="229">
        <f t="shared" si="16"/>
        <v>4</v>
      </c>
      <c r="W28" s="229">
        <f t="shared" si="16"/>
        <v>4</v>
      </c>
      <c r="X28" s="229">
        <f t="shared" si="16"/>
        <v>4</v>
      </c>
      <c r="Y28" s="229">
        <f t="shared" si="16"/>
        <v>4</v>
      </c>
      <c r="Z28" s="229">
        <f t="shared" si="16"/>
        <v>4</v>
      </c>
      <c r="AA28" s="229">
        <f t="shared" si="16"/>
        <v>4</v>
      </c>
      <c r="AB28" s="229">
        <f t="shared" si="16"/>
        <v>4</v>
      </c>
      <c r="AC28" s="229">
        <f t="shared" si="16"/>
        <v>4</v>
      </c>
      <c r="AD28" s="230">
        <f t="shared" si="16"/>
        <v>4</v>
      </c>
      <c r="AE28" s="228">
        <f t="shared" si="16"/>
        <v>4</v>
      </c>
      <c r="AF28" s="229">
        <f t="shared" si="16"/>
        <v>4</v>
      </c>
      <c r="AG28" s="229">
        <f t="shared" si="16"/>
        <v>4</v>
      </c>
      <c r="AH28" s="229">
        <f t="shared" si="16"/>
        <v>4</v>
      </c>
      <c r="AI28" s="229">
        <f t="shared" si="16"/>
        <v>4</v>
      </c>
      <c r="AJ28" s="229">
        <f t="shared" si="16"/>
        <v>4</v>
      </c>
      <c r="AK28" s="229">
        <f t="shared" si="16"/>
        <v>4</v>
      </c>
      <c r="AL28" s="229">
        <f t="shared" si="16"/>
        <v>4</v>
      </c>
      <c r="AM28" s="229">
        <f t="shared" si="16"/>
        <v>4</v>
      </c>
      <c r="AN28" s="229">
        <f t="shared" si="16"/>
        <v>4</v>
      </c>
      <c r="AO28" s="229">
        <f t="shared" si="16"/>
        <v>4</v>
      </c>
      <c r="AP28" s="230">
        <f t="shared" si="16"/>
        <v>4</v>
      </c>
      <c r="AQ28" s="228">
        <f t="shared" si="16"/>
        <v>4</v>
      </c>
      <c r="AR28" s="229">
        <f t="shared" si="16"/>
        <v>4</v>
      </c>
      <c r="AS28" s="229">
        <f t="shared" si="16"/>
        <v>4</v>
      </c>
      <c r="AT28" s="229">
        <f t="shared" si="16"/>
        <v>4</v>
      </c>
      <c r="AU28" s="229">
        <f t="shared" si="16"/>
        <v>4</v>
      </c>
      <c r="AV28" s="229">
        <f t="shared" si="16"/>
        <v>4</v>
      </c>
      <c r="AW28" s="229">
        <f t="shared" si="16"/>
        <v>4</v>
      </c>
      <c r="AX28" s="229">
        <f t="shared" si="16"/>
        <v>4</v>
      </c>
      <c r="AY28" s="229">
        <f t="shared" si="16"/>
        <v>4</v>
      </c>
      <c r="AZ28" s="229">
        <f t="shared" si="16"/>
        <v>4</v>
      </c>
      <c r="BA28" s="229">
        <f t="shared" si="16"/>
        <v>4</v>
      </c>
      <c r="BB28" s="242">
        <f t="shared" si="16"/>
        <v>4</v>
      </c>
    </row>
    <row r="29" spans="1:66" ht="15.75" customHeight="1" x14ac:dyDescent="0.3">
      <c r="A29" s="1"/>
      <c r="B29" s="312" t="s">
        <v>43</v>
      </c>
      <c r="C29" s="299"/>
      <c r="D29" s="299"/>
      <c r="E29" s="299"/>
      <c r="F29" s="287"/>
      <c r="G29" s="229">
        <f>G105</f>
        <v>5</v>
      </c>
      <c r="H29" s="229">
        <f t="shared" ref="H29:BB29" si="17">H105</f>
        <v>5</v>
      </c>
      <c r="I29" s="229">
        <f t="shared" si="17"/>
        <v>5</v>
      </c>
      <c r="J29" s="229">
        <f t="shared" si="17"/>
        <v>5</v>
      </c>
      <c r="K29" s="229">
        <f t="shared" si="17"/>
        <v>5</v>
      </c>
      <c r="L29" s="229">
        <f t="shared" si="17"/>
        <v>5</v>
      </c>
      <c r="M29" s="229">
        <f t="shared" si="17"/>
        <v>5</v>
      </c>
      <c r="N29" s="229">
        <f t="shared" si="17"/>
        <v>5</v>
      </c>
      <c r="O29" s="229">
        <f t="shared" si="17"/>
        <v>5</v>
      </c>
      <c r="P29" s="229">
        <f t="shared" si="17"/>
        <v>5</v>
      </c>
      <c r="Q29" s="229">
        <f t="shared" si="17"/>
        <v>5</v>
      </c>
      <c r="R29" s="230">
        <f t="shared" si="17"/>
        <v>5</v>
      </c>
      <c r="S29" s="228">
        <f t="shared" si="17"/>
        <v>5</v>
      </c>
      <c r="T29" s="229">
        <f t="shared" si="17"/>
        <v>5</v>
      </c>
      <c r="U29" s="229">
        <f t="shared" si="17"/>
        <v>5</v>
      </c>
      <c r="V29" s="229">
        <f t="shared" si="17"/>
        <v>5</v>
      </c>
      <c r="W29" s="229">
        <f t="shared" si="17"/>
        <v>5</v>
      </c>
      <c r="X29" s="229">
        <f t="shared" si="17"/>
        <v>5</v>
      </c>
      <c r="Y29" s="229">
        <f t="shared" si="17"/>
        <v>5</v>
      </c>
      <c r="Z29" s="229">
        <f t="shared" si="17"/>
        <v>5</v>
      </c>
      <c r="AA29" s="229">
        <f t="shared" si="17"/>
        <v>5</v>
      </c>
      <c r="AB29" s="229">
        <f t="shared" si="17"/>
        <v>5</v>
      </c>
      <c r="AC29" s="229">
        <f t="shared" si="17"/>
        <v>5</v>
      </c>
      <c r="AD29" s="230">
        <f t="shared" si="17"/>
        <v>5</v>
      </c>
      <c r="AE29" s="228">
        <f t="shared" si="17"/>
        <v>5</v>
      </c>
      <c r="AF29" s="229">
        <f t="shared" si="17"/>
        <v>5</v>
      </c>
      <c r="AG29" s="229">
        <f t="shared" si="17"/>
        <v>5</v>
      </c>
      <c r="AH29" s="229">
        <f t="shared" si="17"/>
        <v>5</v>
      </c>
      <c r="AI29" s="229">
        <f t="shared" si="17"/>
        <v>5</v>
      </c>
      <c r="AJ29" s="229">
        <f t="shared" si="17"/>
        <v>5</v>
      </c>
      <c r="AK29" s="229">
        <f t="shared" si="17"/>
        <v>5</v>
      </c>
      <c r="AL29" s="229">
        <f t="shared" si="17"/>
        <v>5</v>
      </c>
      <c r="AM29" s="229">
        <f t="shared" si="17"/>
        <v>5</v>
      </c>
      <c r="AN29" s="229">
        <f t="shared" si="17"/>
        <v>5</v>
      </c>
      <c r="AO29" s="229">
        <f t="shared" si="17"/>
        <v>5</v>
      </c>
      <c r="AP29" s="230">
        <f t="shared" si="17"/>
        <v>5</v>
      </c>
      <c r="AQ29" s="228">
        <f t="shared" si="17"/>
        <v>5</v>
      </c>
      <c r="AR29" s="229">
        <f t="shared" si="17"/>
        <v>5</v>
      </c>
      <c r="AS29" s="229">
        <f t="shared" si="17"/>
        <v>5</v>
      </c>
      <c r="AT29" s="229">
        <f t="shared" si="17"/>
        <v>5</v>
      </c>
      <c r="AU29" s="229">
        <f t="shared" si="17"/>
        <v>5</v>
      </c>
      <c r="AV29" s="229">
        <f t="shared" si="17"/>
        <v>5</v>
      </c>
      <c r="AW29" s="229">
        <f t="shared" si="17"/>
        <v>5</v>
      </c>
      <c r="AX29" s="229">
        <f t="shared" si="17"/>
        <v>5</v>
      </c>
      <c r="AY29" s="229">
        <f t="shared" si="17"/>
        <v>5</v>
      </c>
      <c r="AZ29" s="229">
        <f t="shared" si="17"/>
        <v>5</v>
      </c>
      <c r="BA29" s="229">
        <f t="shared" si="17"/>
        <v>5</v>
      </c>
      <c r="BB29" s="242">
        <f t="shared" si="17"/>
        <v>5</v>
      </c>
    </row>
    <row r="30" spans="1:66" ht="15.75" customHeight="1" x14ac:dyDescent="0.3">
      <c r="A30" s="6"/>
      <c r="B30" s="6"/>
      <c r="C30" s="6"/>
      <c r="D30" s="6"/>
      <c r="E30" s="6"/>
      <c r="F30" s="6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5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5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5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</row>
    <row r="31" spans="1:66" ht="14.4" x14ac:dyDescent="0.3">
      <c r="A31" s="100"/>
      <c r="B31" s="100"/>
      <c r="C31" s="100"/>
      <c r="D31" s="1"/>
      <c r="E31" s="1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5"/>
      <c r="R31" s="87">
        <v>2025</v>
      </c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5"/>
      <c r="AD31" s="87">
        <v>2026</v>
      </c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5"/>
      <c r="AP31" s="88">
        <v>2027</v>
      </c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5"/>
      <c r="BB31" s="139">
        <v>2028</v>
      </c>
    </row>
    <row r="32" spans="1:66" ht="15.75" customHeight="1" x14ac:dyDescent="0.3">
      <c r="A32" s="1"/>
      <c r="B32" s="304" t="s">
        <v>60</v>
      </c>
      <c r="C32" s="299"/>
      <c r="D32" s="299"/>
      <c r="E32" s="299"/>
      <c r="F32" s="287"/>
      <c r="G32" s="101" t="s">
        <v>24</v>
      </c>
      <c r="H32" s="101" t="s">
        <v>25</v>
      </c>
      <c r="I32" s="101" t="s">
        <v>38</v>
      </c>
      <c r="J32" s="101" t="s">
        <v>26</v>
      </c>
      <c r="K32" s="101" t="s">
        <v>27</v>
      </c>
      <c r="L32" s="101" t="s">
        <v>28</v>
      </c>
      <c r="M32" s="101" t="s">
        <v>29</v>
      </c>
      <c r="N32" s="101" t="s">
        <v>30</v>
      </c>
      <c r="O32" s="101" t="s">
        <v>31</v>
      </c>
      <c r="P32" s="101" t="s">
        <v>32</v>
      </c>
      <c r="Q32" s="101" t="s">
        <v>33</v>
      </c>
      <c r="R32" s="102" t="s">
        <v>34</v>
      </c>
      <c r="S32" s="101" t="s">
        <v>24</v>
      </c>
      <c r="T32" s="101" t="s">
        <v>25</v>
      </c>
      <c r="U32" s="101" t="s">
        <v>38</v>
      </c>
      <c r="V32" s="101" t="s">
        <v>26</v>
      </c>
      <c r="W32" s="101" t="s">
        <v>27</v>
      </c>
      <c r="X32" s="101" t="s">
        <v>28</v>
      </c>
      <c r="Y32" s="101" t="s">
        <v>29</v>
      </c>
      <c r="Z32" s="101" t="s">
        <v>30</v>
      </c>
      <c r="AA32" s="101" t="s">
        <v>31</v>
      </c>
      <c r="AB32" s="101" t="s">
        <v>32</v>
      </c>
      <c r="AC32" s="101" t="s">
        <v>33</v>
      </c>
      <c r="AD32" s="102" t="s">
        <v>34</v>
      </c>
      <c r="AE32" s="101" t="s">
        <v>24</v>
      </c>
      <c r="AF32" s="101" t="s">
        <v>25</v>
      </c>
      <c r="AG32" s="101" t="s">
        <v>38</v>
      </c>
      <c r="AH32" s="101" t="s">
        <v>26</v>
      </c>
      <c r="AI32" s="101" t="s">
        <v>27</v>
      </c>
      <c r="AJ32" s="101" t="s">
        <v>28</v>
      </c>
      <c r="AK32" s="101" t="s">
        <v>29</v>
      </c>
      <c r="AL32" s="101" t="s">
        <v>30</v>
      </c>
      <c r="AM32" s="101" t="s">
        <v>31</v>
      </c>
      <c r="AN32" s="101" t="s">
        <v>32</v>
      </c>
      <c r="AO32" s="101" t="s">
        <v>33</v>
      </c>
      <c r="AP32" s="102" t="s">
        <v>34</v>
      </c>
      <c r="AQ32" s="101" t="s">
        <v>24</v>
      </c>
      <c r="AR32" s="101" t="s">
        <v>25</v>
      </c>
      <c r="AS32" s="101" t="s">
        <v>38</v>
      </c>
      <c r="AT32" s="101" t="s">
        <v>26</v>
      </c>
      <c r="AU32" s="101" t="s">
        <v>27</v>
      </c>
      <c r="AV32" s="101" t="s">
        <v>28</v>
      </c>
      <c r="AW32" s="101" t="s">
        <v>29</v>
      </c>
      <c r="AX32" s="101" t="s">
        <v>30</v>
      </c>
      <c r="AY32" s="101" t="s">
        <v>31</v>
      </c>
      <c r="AZ32" s="101" t="s">
        <v>32</v>
      </c>
      <c r="BA32" s="101" t="s">
        <v>33</v>
      </c>
      <c r="BB32" s="142" t="s">
        <v>34</v>
      </c>
    </row>
    <row r="33" spans="1:54" ht="15.75" customHeight="1" x14ac:dyDescent="0.3">
      <c r="A33" s="1"/>
      <c r="B33" s="306" t="s">
        <v>51</v>
      </c>
      <c r="C33" s="299"/>
      <c r="D33" s="299"/>
      <c r="E33" s="299"/>
      <c r="F33" s="287"/>
      <c r="G33" s="158">
        <f t="shared" ref="G33:BB33" si="18">SUM(G34:G38)</f>
        <v>5</v>
      </c>
      <c r="H33" s="158">
        <f t="shared" si="18"/>
        <v>5</v>
      </c>
      <c r="I33" s="158">
        <f t="shared" si="18"/>
        <v>5</v>
      </c>
      <c r="J33" s="158">
        <f t="shared" si="18"/>
        <v>5</v>
      </c>
      <c r="K33" s="158">
        <f t="shared" si="18"/>
        <v>5</v>
      </c>
      <c r="L33" s="158">
        <f t="shared" si="18"/>
        <v>5</v>
      </c>
      <c r="M33" s="158">
        <f t="shared" si="18"/>
        <v>5</v>
      </c>
      <c r="N33" s="158">
        <f t="shared" si="18"/>
        <v>5</v>
      </c>
      <c r="O33" s="158">
        <f t="shared" si="18"/>
        <v>5</v>
      </c>
      <c r="P33" s="158">
        <f t="shared" si="18"/>
        <v>5</v>
      </c>
      <c r="Q33" s="158">
        <f t="shared" si="18"/>
        <v>5</v>
      </c>
      <c r="R33" s="159">
        <f t="shared" si="18"/>
        <v>5</v>
      </c>
      <c r="S33" s="160">
        <f t="shared" si="18"/>
        <v>5</v>
      </c>
      <c r="T33" s="158">
        <f t="shared" si="18"/>
        <v>5</v>
      </c>
      <c r="U33" s="158">
        <f t="shared" si="18"/>
        <v>5</v>
      </c>
      <c r="V33" s="158">
        <f t="shared" si="18"/>
        <v>5</v>
      </c>
      <c r="W33" s="158">
        <f t="shared" si="18"/>
        <v>5</v>
      </c>
      <c r="X33" s="158">
        <f t="shared" si="18"/>
        <v>5</v>
      </c>
      <c r="Y33" s="158">
        <f t="shared" si="18"/>
        <v>5</v>
      </c>
      <c r="Z33" s="158">
        <f t="shared" si="18"/>
        <v>5</v>
      </c>
      <c r="AA33" s="158">
        <f t="shared" si="18"/>
        <v>5</v>
      </c>
      <c r="AB33" s="158">
        <f t="shared" si="18"/>
        <v>5</v>
      </c>
      <c r="AC33" s="158">
        <f t="shared" si="18"/>
        <v>5</v>
      </c>
      <c r="AD33" s="159">
        <f t="shared" si="18"/>
        <v>5</v>
      </c>
      <c r="AE33" s="160">
        <f t="shared" si="18"/>
        <v>5</v>
      </c>
      <c r="AF33" s="158">
        <f t="shared" si="18"/>
        <v>5</v>
      </c>
      <c r="AG33" s="158">
        <f t="shared" si="18"/>
        <v>5</v>
      </c>
      <c r="AH33" s="158">
        <f t="shared" si="18"/>
        <v>5</v>
      </c>
      <c r="AI33" s="158">
        <f t="shared" si="18"/>
        <v>5</v>
      </c>
      <c r="AJ33" s="158">
        <f t="shared" si="18"/>
        <v>5</v>
      </c>
      <c r="AK33" s="158">
        <f t="shared" si="18"/>
        <v>5</v>
      </c>
      <c r="AL33" s="158">
        <f t="shared" si="18"/>
        <v>5</v>
      </c>
      <c r="AM33" s="158">
        <f t="shared" si="18"/>
        <v>5</v>
      </c>
      <c r="AN33" s="158">
        <f t="shared" si="18"/>
        <v>5</v>
      </c>
      <c r="AO33" s="158">
        <f t="shared" si="18"/>
        <v>5</v>
      </c>
      <c r="AP33" s="162">
        <f t="shared" si="18"/>
        <v>5</v>
      </c>
      <c r="AQ33" s="160">
        <f t="shared" si="18"/>
        <v>5</v>
      </c>
      <c r="AR33" s="158">
        <f t="shared" si="18"/>
        <v>5</v>
      </c>
      <c r="AS33" s="158">
        <f t="shared" si="18"/>
        <v>5</v>
      </c>
      <c r="AT33" s="158">
        <f t="shared" si="18"/>
        <v>5</v>
      </c>
      <c r="AU33" s="158">
        <f t="shared" si="18"/>
        <v>5</v>
      </c>
      <c r="AV33" s="158">
        <f t="shared" si="18"/>
        <v>5</v>
      </c>
      <c r="AW33" s="158">
        <f t="shared" si="18"/>
        <v>5</v>
      </c>
      <c r="AX33" s="158">
        <f t="shared" si="18"/>
        <v>5</v>
      </c>
      <c r="AY33" s="158">
        <f t="shared" si="18"/>
        <v>5</v>
      </c>
      <c r="AZ33" s="158">
        <f t="shared" si="18"/>
        <v>5</v>
      </c>
      <c r="BA33" s="158">
        <f t="shared" si="18"/>
        <v>5</v>
      </c>
      <c r="BB33" s="161">
        <f t="shared" si="18"/>
        <v>5</v>
      </c>
    </row>
    <row r="34" spans="1:54" ht="15.75" customHeight="1" x14ac:dyDescent="0.3">
      <c r="A34" s="1"/>
      <c r="B34" s="308" t="s">
        <v>116</v>
      </c>
      <c r="C34" s="309"/>
      <c r="D34" s="309"/>
      <c r="E34" s="309"/>
      <c r="F34" s="309"/>
      <c r="G34" s="163">
        <v>1</v>
      </c>
      <c r="H34" s="163">
        <v>1</v>
      </c>
      <c r="I34" s="163">
        <v>1</v>
      </c>
      <c r="J34" s="163">
        <v>1</v>
      </c>
      <c r="K34" s="163">
        <v>1</v>
      </c>
      <c r="L34" s="163">
        <v>1</v>
      </c>
      <c r="M34" s="163">
        <v>1</v>
      </c>
      <c r="N34" s="163">
        <v>1</v>
      </c>
      <c r="O34" s="163">
        <v>1</v>
      </c>
      <c r="P34" s="163">
        <v>1</v>
      </c>
      <c r="Q34" s="163">
        <v>1</v>
      </c>
      <c r="R34" s="164">
        <v>1</v>
      </c>
      <c r="S34" s="165">
        <v>1</v>
      </c>
      <c r="T34" s="163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66">
        <v>1</v>
      </c>
      <c r="AC34" s="166">
        <v>1</v>
      </c>
      <c r="AD34" s="167">
        <v>1</v>
      </c>
      <c r="AE34" s="168">
        <v>1</v>
      </c>
      <c r="AF34" s="166">
        <v>1</v>
      </c>
      <c r="AG34" s="166">
        <v>1</v>
      </c>
      <c r="AH34" s="166">
        <v>1</v>
      </c>
      <c r="AI34" s="166">
        <v>1</v>
      </c>
      <c r="AJ34" s="166">
        <v>1</v>
      </c>
      <c r="AK34" s="166">
        <v>1</v>
      </c>
      <c r="AL34" s="166">
        <v>1</v>
      </c>
      <c r="AM34" s="166">
        <v>1</v>
      </c>
      <c r="AN34" s="166">
        <v>1</v>
      </c>
      <c r="AO34" s="166">
        <v>1</v>
      </c>
      <c r="AP34" s="169">
        <v>1</v>
      </c>
      <c r="AQ34" s="168">
        <v>1</v>
      </c>
      <c r="AR34" s="166">
        <v>1</v>
      </c>
      <c r="AS34" s="166">
        <v>1</v>
      </c>
      <c r="AT34" s="166">
        <v>1</v>
      </c>
      <c r="AU34" s="166">
        <v>1</v>
      </c>
      <c r="AV34" s="166">
        <v>1</v>
      </c>
      <c r="AW34" s="166">
        <v>1</v>
      </c>
      <c r="AX34" s="166">
        <v>1</v>
      </c>
      <c r="AY34" s="166">
        <v>1</v>
      </c>
      <c r="AZ34" s="166">
        <v>1</v>
      </c>
      <c r="BA34" s="166">
        <v>1</v>
      </c>
      <c r="BB34" s="170">
        <v>1</v>
      </c>
    </row>
    <row r="35" spans="1:54" ht="15.75" customHeight="1" x14ac:dyDescent="0.3">
      <c r="A35" s="1"/>
      <c r="B35" s="310" t="s">
        <v>117</v>
      </c>
      <c r="C35" s="299"/>
      <c r="D35" s="299"/>
      <c r="E35" s="299"/>
      <c r="F35" s="287"/>
      <c r="G35" s="163">
        <v>1</v>
      </c>
      <c r="H35" s="163">
        <v>1</v>
      </c>
      <c r="I35" s="163">
        <v>1</v>
      </c>
      <c r="J35" s="163">
        <v>1</v>
      </c>
      <c r="K35" s="163">
        <v>1</v>
      </c>
      <c r="L35" s="163">
        <v>1</v>
      </c>
      <c r="M35" s="163">
        <v>1</v>
      </c>
      <c r="N35" s="163">
        <v>1</v>
      </c>
      <c r="O35" s="163">
        <v>1</v>
      </c>
      <c r="P35" s="163">
        <v>1</v>
      </c>
      <c r="Q35" s="163">
        <v>1</v>
      </c>
      <c r="R35" s="164">
        <v>1</v>
      </c>
      <c r="S35" s="165">
        <v>1</v>
      </c>
      <c r="T35" s="165">
        <v>1</v>
      </c>
      <c r="U35" s="165">
        <v>1</v>
      </c>
      <c r="V35" s="165">
        <v>1</v>
      </c>
      <c r="W35" s="165">
        <v>1</v>
      </c>
      <c r="X35" s="165">
        <v>1</v>
      </c>
      <c r="Y35" s="165">
        <v>1</v>
      </c>
      <c r="Z35" s="165">
        <v>1</v>
      </c>
      <c r="AA35" s="165">
        <v>1</v>
      </c>
      <c r="AB35" s="165">
        <v>1</v>
      </c>
      <c r="AC35" s="165">
        <v>1</v>
      </c>
      <c r="AD35" s="171">
        <v>1</v>
      </c>
      <c r="AE35" s="165">
        <v>1</v>
      </c>
      <c r="AF35" s="154">
        <v>1</v>
      </c>
      <c r="AG35" s="154">
        <v>1</v>
      </c>
      <c r="AH35" s="154">
        <v>1</v>
      </c>
      <c r="AI35" s="154">
        <v>1</v>
      </c>
      <c r="AJ35" s="154">
        <v>1</v>
      </c>
      <c r="AK35" s="154">
        <v>1</v>
      </c>
      <c r="AL35" s="163">
        <v>1</v>
      </c>
      <c r="AM35" s="163">
        <v>1</v>
      </c>
      <c r="AN35" s="163">
        <v>1</v>
      </c>
      <c r="AO35" s="166">
        <v>1</v>
      </c>
      <c r="AP35" s="169">
        <v>1</v>
      </c>
      <c r="AQ35" s="168">
        <v>1</v>
      </c>
      <c r="AR35" s="166">
        <v>1</v>
      </c>
      <c r="AS35" s="166">
        <v>1</v>
      </c>
      <c r="AT35" s="166">
        <v>1</v>
      </c>
      <c r="AU35" s="166">
        <v>1</v>
      </c>
      <c r="AV35" s="166">
        <v>1</v>
      </c>
      <c r="AW35" s="166">
        <v>1</v>
      </c>
      <c r="AX35" s="166">
        <v>1</v>
      </c>
      <c r="AY35" s="166">
        <v>1</v>
      </c>
      <c r="AZ35" s="166">
        <v>1</v>
      </c>
      <c r="BA35" s="166">
        <v>1</v>
      </c>
      <c r="BB35" s="170">
        <v>1</v>
      </c>
    </row>
    <row r="36" spans="1:54" ht="15.75" customHeight="1" x14ac:dyDescent="0.3">
      <c r="A36" s="1"/>
      <c r="B36" s="310" t="s">
        <v>149</v>
      </c>
      <c r="C36" s="299"/>
      <c r="D36" s="299"/>
      <c r="E36" s="299"/>
      <c r="F36" s="287"/>
      <c r="G36" s="163">
        <v>1</v>
      </c>
      <c r="H36" s="163">
        <v>1</v>
      </c>
      <c r="I36" s="163">
        <v>1</v>
      </c>
      <c r="J36" s="163">
        <v>1</v>
      </c>
      <c r="K36" s="163">
        <v>1</v>
      </c>
      <c r="L36" s="163">
        <v>1</v>
      </c>
      <c r="M36" s="163">
        <v>1</v>
      </c>
      <c r="N36" s="163">
        <v>1</v>
      </c>
      <c r="O36" s="163">
        <v>1</v>
      </c>
      <c r="P36" s="163">
        <v>1</v>
      </c>
      <c r="Q36" s="163">
        <v>1</v>
      </c>
      <c r="R36" s="164">
        <v>1</v>
      </c>
      <c r="S36" s="165">
        <v>1</v>
      </c>
      <c r="T36" s="165">
        <v>1</v>
      </c>
      <c r="U36" s="165">
        <v>1</v>
      </c>
      <c r="V36" s="165">
        <v>1</v>
      </c>
      <c r="W36" s="165">
        <v>1</v>
      </c>
      <c r="X36" s="165">
        <v>1</v>
      </c>
      <c r="Y36" s="165">
        <v>1</v>
      </c>
      <c r="Z36" s="165">
        <v>1</v>
      </c>
      <c r="AA36" s="165">
        <v>1</v>
      </c>
      <c r="AB36" s="165">
        <v>1</v>
      </c>
      <c r="AC36" s="165">
        <v>1</v>
      </c>
      <c r="AD36" s="171">
        <v>1</v>
      </c>
      <c r="AE36" s="165">
        <v>1</v>
      </c>
      <c r="AF36" s="154">
        <v>1</v>
      </c>
      <c r="AG36" s="154">
        <v>1</v>
      </c>
      <c r="AH36" s="154">
        <v>1</v>
      </c>
      <c r="AI36" s="154">
        <v>1</v>
      </c>
      <c r="AJ36" s="154">
        <v>1</v>
      </c>
      <c r="AK36" s="154">
        <v>1</v>
      </c>
      <c r="AL36" s="163">
        <v>1</v>
      </c>
      <c r="AM36" s="163">
        <v>1</v>
      </c>
      <c r="AN36" s="163">
        <v>1</v>
      </c>
      <c r="AO36" s="166">
        <v>1</v>
      </c>
      <c r="AP36" s="169">
        <v>1</v>
      </c>
      <c r="AQ36" s="168">
        <v>1</v>
      </c>
      <c r="AR36" s="166">
        <v>1</v>
      </c>
      <c r="AS36" s="166">
        <v>1</v>
      </c>
      <c r="AT36" s="166">
        <v>1</v>
      </c>
      <c r="AU36" s="166">
        <v>1</v>
      </c>
      <c r="AV36" s="166">
        <v>1</v>
      </c>
      <c r="AW36" s="166">
        <v>1</v>
      </c>
      <c r="AX36" s="166">
        <v>1</v>
      </c>
      <c r="AY36" s="166">
        <v>1</v>
      </c>
      <c r="AZ36" s="166">
        <v>1</v>
      </c>
      <c r="BA36" s="166">
        <v>1</v>
      </c>
      <c r="BB36" s="170">
        <v>1</v>
      </c>
    </row>
    <row r="37" spans="1:54" ht="15.75" customHeight="1" x14ac:dyDescent="0.3">
      <c r="A37" s="1"/>
      <c r="B37" s="310" t="s">
        <v>150</v>
      </c>
      <c r="C37" s="299"/>
      <c r="D37" s="299"/>
      <c r="E37" s="299"/>
      <c r="F37" s="287"/>
      <c r="G37" s="163">
        <v>1</v>
      </c>
      <c r="H37" s="163">
        <v>1</v>
      </c>
      <c r="I37" s="163">
        <v>1</v>
      </c>
      <c r="J37" s="163">
        <v>1</v>
      </c>
      <c r="K37" s="163">
        <v>1</v>
      </c>
      <c r="L37" s="163">
        <v>1</v>
      </c>
      <c r="M37" s="163">
        <v>1</v>
      </c>
      <c r="N37" s="163">
        <v>1</v>
      </c>
      <c r="O37" s="163">
        <v>1</v>
      </c>
      <c r="P37" s="163">
        <v>1</v>
      </c>
      <c r="Q37" s="163">
        <v>1</v>
      </c>
      <c r="R37" s="164">
        <v>1</v>
      </c>
      <c r="S37" s="165">
        <v>1</v>
      </c>
      <c r="T37" s="165">
        <v>1</v>
      </c>
      <c r="U37" s="165">
        <v>1</v>
      </c>
      <c r="V37" s="165">
        <v>1</v>
      </c>
      <c r="W37" s="165">
        <v>1</v>
      </c>
      <c r="X37" s="165">
        <v>1</v>
      </c>
      <c r="Y37" s="165">
        <v>1</v>
      </c>
      <c r="Z37" s="165">
        <v>1</v>
      </c>
      <c r="AA37" s="165">
        <v>1</v>
      </c>
      <c r="AB37" s="165">
        <v>1</v>
      </c>
      <c r="AC37" s="165">
        <v>1</v>
      </c>
      <c r="AD37" s="171">
        <v>1</v>
      </c>
      <c r="AE37" s="165">
        <v>1</v>
      </c>
      <c r="AF37" s="154">
        <v>1</v>
      </c>
      <c r="AG37" s="154">
        <v>1</v>
      </c>
      <c r="AH37" s="154">
        <v>1</v>
      </c>
      <c r="AI37" s="154">
        <v>1</v>
      </c>
      <c r="AJ37" s="154">
        <v>1</v>
      </c>
      <c r="AK37" s="154">
        <v>1</v>
      </c>
      <c r="AL37" s="163">
        <v>1</v>
      </c>
      <c r="AM37" s="163">
        <v>1</v>
      </c>
      <c r="AN37" s="163">
        <v>1</v>
      </c>
      <c r="AO37" s="166">
        <v>1</v>
      </c>
      <c r="AP37" s="169">
        <v>1</v>
      </c>
      <c r="AQ37" s="168">
        <v>1</v>
      </c>
      <c r="AR37" s="166">
        <v>1</v>
      </c>
      <c r="AS37" s="166">
        <v>1</v>
      </c>
      <c r="AT37" s="166">
        <v>1</v>
      </c>
      <c r="AU37" s="166">
        <v>1</v>
      </c>
      <c r="AV37" s="166">
        <v>1</v>
      </c>
      <c r="AW37" s="166">
        <v>1</v>
      </c>
      <c r="AX37" s="166">
        <v>1</v>
      </c>
      <c r="AY37" s="166">
        <v>1</v>
      </c>
      <c r="AZ37" s="166">
        <v>1</v>
      </c>
      <c r="BA37" s="166">
        <v>1</v>
      </c>
      <c r="BB37" s="170">
        <v>1</v>
      </c>
    </row>
    <row r="38" spans="1:54" ht="15.75" customHeight="1" x14ac:dyDescent="0.3">
      <c r="A38" s="1"/>
      <c r="B38" s="311" t="s">
        <v>118</v>
      </c>
      <c r="C38" s="299"/>
      <c r="D38" s="299"/>
      <c r="E38" s="299"/>
      <c r="F38" s="287"/>
      <c r="G38" s="163">
        <v>1</v>
      </c>
      <c r="H38" s="163">
        <v>1</v>
      </c>
      <c r="I38" s="163">
        <v>1</v>
      </c>
      <c r="J38" s="163">
        <v>1</v>
      </c>
      <c r="K38" s="163">
        <v>1</v>
      </c>
      <c r="L38" s="163">
        <v>1</v>
      </c>
      <c r="M38" s="163">
        <v>1</v>
      </c>
      <c r="N38" s="163">
        <v>1</v>
      </c>
      <c r="O38" s="163">
        <v>1</v>
      </c>
      <c r="P38" s="163">
        <v>1</v>
      </c>
      <c r="Q38" s="163">
        <v>1</v>
      </c>
      <c r="R38" s="164">
        <v>1</v>
      </c>
      <c r="S38" s="165">
        <v>1</v>
      </c>
      <c r="T38" s="163">
        <v>1</v>
      </c>
      <c r="U38" s="163">
        <v>1</v>
      </c>
      <c r="V38" s="163">
        <v>1</v>
      </c>
      <c r="W38" s="163">
        <v>1</v>
      </c>
      <c r="X38" s="163">
        <v>1</v>
      </c>
      <c r="Y38" s="163">
        <v>1</v>
      </c>
      <c r="Z38" s="163">
        <v>1</v>
      </c>
      <c r="AA38" s="163">
        <v>1</v>
      </c>
      <c r="AB38" s="163">
        <v>1</v>
      </c>
      <c r="AC38" s="163">
        <v>1</v>
      </c>
      <c r="AD38" s="164">
        <v>1</v>
      </c>
      <c r="AE38" s="165">
        <v>1</v>
      </c>
      <c r="AF38" s="163">
        <v>1</v>
      </c>
      <c r="AG38" s="163">
        <v>1</v>
      </c>
      <c r="AH38" s="163">
        <v>1</v>
      </c>
      <c r="AI38" s="163">
        <v>1</v>
      </c>
      <c r="AJ38" s="163">
        <v>1</v>
      </c>
      <c r="AK38" s="163">
        <v>1</v>
      </c>
      <c r="AL38" s="163">
        <v>1</v>
      </c>
      <c r="AM38" s="163">
        <v>1</v>
      </c>
      <c r="AN38" s="163">
        <v>1</v>
      </c>
      <c r="AO38" s="163">
        <v>1</v>
      </c>
      <c r="AP38" s="172">
        <v>1</v>
      </c>
      <c r="AQ38" s="165">
        <v>1</v>
      </c>
      <c r="AR38" s="163">
        <v>1</v>
      </c>
      <c r="AS38" s="163">
        <v>1</v>
      </c>
      <c r="AT38" s="163">
        <v>1</v>
      </c>
      <c r="AU38" s="163">
        <v>1</v>
      </c>
      <c r="AV38" s="173">
        <v>1</v>
      </c>
      <c r="AW38" s="173">
        <v>1</v>
      </c>
      <c r="AX38" s="173">
        <v>1</v>
      </c>
      <c r="AY38" s="173">
        <v>1</v>
      </c>
      <c r="AZ38" s="173">
        <v>1</v>
      </c>
      <c r="BA38" s="173">
        <v>1</v>
      </c>
      <c r="BB38" s="174">
        <v>1</v>
      </c>
    </row>
    <row r="39" spans="1:54" ht="15.75" customHeight="1" x14ac:dyDescent="0.3">
      <c r="A39" s="1"/>
      <c r="B39" s="1"/>
      <c r="C39" s="245"/>
      <c r="D39" s="1"/>
      <c r="E39" s="1"/>
      <c r="F39" s="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</row>
    <row r="40" spans="1:54" ht="14.4" x14ac:dyDescent="0.3">
      <c r="A40" s="100"/>
      <c r="B40" s="100"/>
      <c r="C40" s="100"/>
      <c r="D40" s="1"/>
      <c r="E40" s="1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5"/>
      <c r="R40" s="87">
        <v>2025</v>
      </c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5"/>
      <c r="AD40" s="87">
        <v>2026</v>
      </c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5"/>
      <c r="AP40" s="88">
        <v>2027</v>
      </c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5"/>
      <c r="BB40" s="139">
        <v>2028</v>
      </c>
    </row>
    <row r="41" spans="1:54" ht="15.75" customHeight="1" x14ac:dyDescent="0.3">
      <c r="A41" s="1"/>
      <c r="B41" s="304" t="s">
        <v>53</v>
      </c>
      <c r="C41" s="299"/>
      <c r="D41" s="299"/>
      <c r="E41" s="299"/>
      <c r="F41" s="287"/>
      <c r="G41" s="101" t="s">
        <v>24</v>
      </c>
      <c r="H41" s="101" t="s">
        <v>25</v>
      </c>
      <c r="I41" s="101" t="s">
        <v>38</v>
      </c>
      <c r="J41" s="101" t="s">
        <v>26</v>
      </c>
      <c r="K41" s="101" t="s">
        <v>27</v>
      </c>
      <c r="L41" s="101" t="s">
        <v>28</v>
      </c>
      <c r="M41" s="101" t="s">
        <v>29</v>
      </c>
      <c r="N41" s="101" t="s">
        <v>30</v>
      </c>
      <c r="O41" s="101" t="s">
        <v>31</v>
      </c>
      <c r="P41" s="101" t="s">
        <v>32</v>
      </c>
      <c r="Q41" s="101" t="s">
        <v>33</v>
      </c>
      <c r="R41" s="102" t="s">
        <v>34</v>
      </c>
      <c r="S41" s="101" t="s">
        <v>24</v>
      </c>
      <c r="T41" s="101" t="s">
        <v>25</v>
      </c>
      <c r="U41" s="101" t="s">
        <v>38</v>
      </c>
      <c r="V41" s="101" t="s">
        <v>26</v>
      </c>
      <c r="W41" s="101" t="s">
        <v>27</v>
      </c>
      <c r="X41" s="101" t="s">
        <v>28</v>
      </c>
      <c r="Y41" s="101" t="s">
        <v>29</v>
      </c>
      <c r="Z41" s="101" t="s">
        <v>30</v>
      </c>
      <c r="AA41" s="101" t="s">
        <v>31</v>
      </c>
      <c r="AB41" s="101" t="s">
        <v>32</v>
      </c>
      <c r="AC41" s="101" t="s">
        <v>33</v>
      </c>
      <c r="AD41" s="102" t="s">
        <v>34</v>
      </c>
      <c r="AE41" s="101" t="s">
        <v>24</v>
      </c>
      <c r="AF41" s="101" t="s">
        <v>25</v>
      </c>
      <c r="AG41" s="101" t="s">
        <v>38</v>
      </c>
      <c r="AH41" s="101" t="s">
        <v>26</v>
      </c>
      <c r="AI41" s="101" t="s">
        <v>27</v>
      </c>
      <c r="AJ41" s="101" t="s">
        <v>28</v>
      </c>
      <c r="AK41" s="101" t="s">
        <v>29</v>
      </c>
      <c r="AL41" s="101" t="s">
        <v>30</v>
      </c>
      <c r="AM41" s="101" t="s">
        <v>31</v>
      </c>
      <c r="AN41" s="101" t="s">
        <v>32</v>
      </c>
      <c r="AO41" s="101" t="s">
        <v>33</v>
      </c>
      <c r="AP41" s="102" t="s">
        <v>34</v>
      </c>
      <c r="AQ41" s="101" t="s">
        <v>24</v>
      </c>
      <c r="AR41" s="101" t="s">
        <v>25</v>
      </c>
      <c r="AS41" s="101" t="s">
        <v>38</v>
      </c>
      <c r="AT41" s="101" t="s">
        <v>26</v>
      </c>
      <c r="AU41" s="101" t="s">
        <v>27</v>
      </c>
      <c r="AV41" s="101" t="s">
        <v>28</v>
      </c>
      <c r="AW41" s="101" t="s">
        <v>29</v>
      </c>
      <c r="AX41" s="101" t="s">
        <v>30</v>
      </c>
      <c r="AY41" s="101" t="s">
        <v>31</v>
      </c>
      <c r="AZ41" s="101" t="s">
        <v>32</v>
      </c>
      <c r="BA41" s="101" t="s">
        <v>33</v>
      </c>
      <c r="BB41" s="142" t="s">
        <v>34</v>
      </c>
    </row>
    <row r="42" spans="1:54" ht="15.75" customHeight="1" x14ac:dyDescent="0.3">
      <c r="A42" s="103"/>
      <c r="B42" s="306" t="s">
        <v>51</v>
      </c>
      <c r="C42" s="299"/>
      <c r="D42" s="299"/>
      <c r="E42" s="299"/>
      <c r="F42" s="287"/>
      <c r="G42" s="158">
        <f t="shared" ref="G42:BB42" si="19">SUM(G43:G47)</f>
        <v>5</v>
      </c>
      <c r="H42" s="158">
        <f t="shared" si="19"/>
        <v>5</v>
      </c>
      <c r="I42" s="158">
        <f t="shared" si="19"/>
        <v>5</v>
      </c>
      <c r="J42" s="158">
        <f t="shared" si="19"/>
        <v>5</v>
      </c>
      <c r="K42" s="158">
        <f t="shared" si="19"/>
        <v>5</v>
      </c>
      <c r="L42" s="158">
        <f t="shared" si="19"/>
        <v>5</v>
      </c>
      <c r="M42" s="158">
        <f t="shared" si="19"/>
        <v>5</v>
      </c>
      <c r="N42" s="158">
        <f t="shared" si="19"/>
        <v>5</v>
      </c>
      <c r="O42" s="158">
        <f t="shared" si="19"/>
        <v>5</v>
      </c>
      <c r="P42" s="158">
        <f t="shared" si="19"/>
        <v>5</v>
      </c>
      <c r="Q42" s="158">
        <f t="shared" si="19"/>
        <v>5</v>
      </c>
      <c r="R42" s="159">
        <f t="shared" si="19"/>
        <v>5</v>
      </c>
      <c r="S42" s="160">
        <f t="shared" si="19"/>
        <v>5</v>
      </c>
      <c r="T42" s="158">
        <f t="shared" si="19"/>
        <v>5</v>
      </c>
      <c r="U42" s="158">
        <f t="shared" si="19"/>
        <v>5</v>
      </c>
      <c r="V42" s="158">
        <f t="shared" si="19"/>
        <v>5</v>
      </c>
      <c r="W42" s="158">
        <f t="shared" si="19"/>
        <v>5</v>
      </c>
      <c r="X42" s="158">
        <f t="shared" si="19"/>
        <v>5</v>
      </c>
      <c r="Y42" s="158">
        <f t="shared" si="19"/>
        <v>5</v>
      </c>
      <c r="Z42" s="158">
        <f t="shared" si="19"/>
        <v>5</v>
      </c>
      <c r="AA42" s="158">
        <f t="shared" si="19"/>
        <v>5</v>
      </c>
      <c r="AB42" s="158">
        <f t="shared" si="19"/>
        <v>5</v>
      </c>
      <c r="AC42" s="158">
        <f t="shared" si="19"/>
        <v>5</v>
      </c>
      <c r="AD42" s="159">
        <f t="shared" si="19"/>
        <v>5</v>
      </c>
      <c r="AE42" s="160">
        <f t="shared" si="19"/>
        <v>5</v>
      </c>
      <c r="AF42" s="158">
        <f t="shared" si="19"/>
        <v>5</v>
      </c>
      <c r="AG42" s="158">
        <f t="shared" si="19"/>
        <v>5</v>
      </c>
      <c r="AH42" s="158">
        <f t="shared" si="19"/>
        <v>5</v>
      </c>
      <c r="AI42" s="158">
        <f t="shared" si="19"/>
        <v>5</v>
      </c>
      <c r="AJ42" s="158">
        <f t="shared" si="19"/>
        <v>5</v>
      </c>
      <c r="AK42" s="158">
        <f t="shared" si="19"/>
        <v>5</v>
      </c>
      <c r="AL42" s="158">
        <f t="shared" si="19"/>
        <v>5</v>
      </c>
      <c r="AM42" s="158">
        <f t="shared" si="19"/>
        <v>5</v>
      </c>
      <c r="AN42" s="158">
        <f t="shared" si="19"/>
        <v>5</v>
      </c>
      <c r="AO42" s="158">
        <f t="shared" si="19"/>
        <v>5</v>
      </c>
      <c r="AP42" s="159">
        <f t="shared" si="19"/>
        <v>5</v>
      </c>
      <c r="AQ42" s="160">
        <f t="shared" si="19"/>
        <v>5</v>
      </c>
      <c r="AR42" s="158">
        <f t="shared" si="19"/>
        <v>5</v>
      </c>
      <c r="AS42" s="158">
        <f t="shared" si="19"/>
        <v>5</v>
      </c>
      <c r="AT42" s="158">
        <f t="shared" si="19"/>
        <v>5</v>
      </c>
      <c r="AU42" s="158">
        <f t="shared" si="19"/>
        <v>5</v>
      </c>
      <c r="AV42" s="158">
        <f t="shared" si="19"/>
        <v>5</v>
      </c>
      <c r="AW42" s="158">
        <f t="shared" si="19"/>
        <v>5</v>
      </c>
      <c r="AX42" s="158">
        <f t="shared" si="19"/>
        <v>5</v>
      </c>
      <c r="AY42" s="158">
        <f t="shared" si="19"/>
        <v>5</v>
      </c>
      <c r="AZ42" s="158">
        <f t="shared" si="19"/>
        <v>5</v>
      </c>
      <c r="BA42" s="158">
        <f t="shared" si="19"/>
        <v>5</v>
      </c>
      <c r="BB42" s="161">
        <f t="shared" si="19"/>
        <v>5</v>
      </c>
    </row>
    <row r="43" spans="1:54" ht="15.75" customHeight="1" x14ac:dyDescent="0.3">
      <c r="A43" s="1"/>
      <c r="B43" s="307" t="s">
        <v>61</v>
      </c>
      <c r="C43" s="299"/>
      <c r="D43" s="299"/>
      <c r="E43" s="299"/>
      <c r="F43" s="287"/>
      <c r="G43" s="154">
        <v>1</v>
      </c>
      <c r="H43" s="154">
        <v>1</v>
      </c>
      <c r="I43" s="163">
        <v>1</v>
      </c>
      <c r="J43" s="163">
        <v>1</v>
      </c>
      <c r="K43" s="163">
        <v>1</v>
      </c>
      <c r="L43" s="163">
        <v>1</v>
      </c>
      <c r="M43" s="163">
        <v>1</v>
      </c>
      <c r="N43" s="163">
        <v>1</v>
      </c>
      <c r="O43" s="163">
        <v>1</v>
      </c>
      <c r="P43" s="163">
        <v>1</v>
      </c>
      <c r="Q43" s="163">
        <v>1</v>
      </c>
      <c r="R43" s="164">
        <v>1</v>
      </c>
      <c r="S43" s="165">
        <v>1</v>
      </c>
      <c r="T43" s="163">
        <v>1</v>
      </c>
      <c r="U43" s="163">
        <v>1</v>
      </c>
      <c r="V43" s="163">
        <v>1</v>
      </c>
      <c r="W43" s="163">
        <v>1</v>
      </c>
      <c r="X43" s="163">
        <v>1</v>
      </c>
      <c r="Y43" s="163">
        <v>1</v>
      </c>
      <c r="Z43" s="163">
        <v>1</v>
      </c>
      <c r="AA43" s="163">
        <v>1</v>
      </c>
      <c r="AB43" s="163">
        <v>1</v>
      </c>
      <c r="AC43" s="163">
        <v>1</v>
      </c>
      <c r="AD43" s="164">
        <v>1</v>
      </c>
      <c r="AE43" s="165">
        <v>1</v>
      </c>
      <c r="AF43" s="163">
        <v>1</v>
      </c>
      <c r="AG43" s="163">
        <v>1</v>
      </c>
      <c r="AH43" s="163">
        <v>1</v>
      </c>
      <c r="AI43" s="163">
        <v>1</v>
      </c>
      <c r="AJ43" s="163">
        <v>1</v>
      </c>
      <c r="AK43" s="163">
        <v>1</v>
      </c>
      <c r="AL43" s="163">
        <v>1</v>
      </c>
      <c r="AM43" s="163">
        <v>1</v>
      </c>
      <c r="AN43" s="163">
        <v>1</v>
      </c>
      <c r="AO43" s="163">
        <v>1</v>
      </c>
      <c r="AP43" s="164">
        <v>1</v>
      </c>
      <c r="AQ43" s="165">
        <v>1</v>
      </c>
      <c r="AR43" s="163">
        <v>1</v>
      </c>
      <c r="AS43" s="163">
        <v>1</v>
      </c>
      <c r="AT43" s="163">
        <v>1</v>
      </c>
      <c r="AU43" s="163">
        <v>1</v>
      </c>
      <c r="AV43" s="163">
        <v>1</v>
      </c>
      <c r="AW43" s="163">
        <v>1</v>
      </c>
      <c r="AX43" s="163">
        <v>1</v>
      </c>
      <c r="AY43" s="163">
        <v>1</v>
      </c>
      <c r="AZ43" s="163">
        <v>1</v>
      </c>
      <c r="BA43" s="163">
        <v>1</v>
      </c>
      <c r="BB43" s="177">
        <v>1</v>
      </c>
    </row>
    <row r="44" spans="1:54" ht="15.75" customHeight="1" x14ac:dyDescent="0.3">
      <c r="A44" s="1"/>
      <c r="B44" s="298" t="s">
        <v>62</v>
      </c>
      <c r="C44" s="299"/>
      <c r="D44" s="299"/>
      <c r="E44" s="299"/>
      <c r="F44" s="287"/>
      <c r="G44" s="154">
        <v>1</v>
      </c>
      <c r="H44" s="154">
        <v>1</v>
      </c>
      <c r="I44" s="154">
        <v>1</v>
      </c>
      <c r="J44" s="154">
        <v>1</v>
      </c>
      <c r="K44" s="154">
        <v>1</v>
      </c>
      <c r="L44" s="154">
        <v>1</v>
      </c>
      <c r="M44" s="154">
        <v>1</v>
      </c>
      <c r="N44" s="154">
        <v>1</v>
      </c>
      <c r="O44" s="154">
        <v>1</v>
      </c>
      <c r="P44" s="154">
        <v>1</v>
      </c>
      <c r="Q44" s="154">
        <v>1</v>
      </c>
      <c r="R44" s="155">
        <v>1</v>
      </c>
      <c r="S44" s="156">
        <v>1</v>
      </c>
      <c r="T44" s="154">
        <v>1</v>
      </c>
      <c r="U44" s="154">
        <v>1</v>
      </c>
      <c r="V44" s="154">
        <v>1</v>
      </c>
      <c r="W44" s="154">
        <v>1</v>
      </c>
      <c r="X44" s="154">
        <v>1</v>
      </c>
      <c r="Y44" s="154">
        <v>1</v>
      </c>
      <c r="Z44" s="154">
        <v>1</v>
      </c>
      <c r="AA44" s="154">
        <v>1</v>
      </c>
      <c r="AB44" s="154">
        <v>1</v>
      </c>
      <c r="AC44" s="154">
        <v>1</v>
      </c>
      <c r="AD44" s="155">
        <v>1</v>
      </c>
      <c r="AE44" s="156">
        <v>1</v>
      </c>
      <c r="AF44" s="154">
        <v>1</v>
      </c>
      <c r="AG44" s="154">
        <v>1</v>
      </c>
      <c r="AH44" s="154">
        <v>1</v>
      </c>
      <c r="AI44" s="154">
        <v>1</v>
      </c>
      <c r="AJ44" s="154">
        <v>1</v>
      </c>
      <c r="AK44" s="154">
        <v>1</v>
      </c>
      <c r="AL44" s="154">
        <v>1</v>
      </c>
      <c r="AM44" s="154">
        <v>1</v>
      </c>
      <c r="AN44" s="154">
        <v>1</v>
      </c>
      <c r="AO44" s="154">
        <v>1</v>
      </c>
      <c r="AP44" s="155">
        <v>1</v>
      </c>
      <c r="AQ44" s="156">
        <v>1</v>
      </c>
      <c r="AR44" s="154">
        <v>1</v>
      </c>
      <c r="AS44" s="154">
        <v>1</v>
      </c>
      <c r="AT44" s="154">
        <v>1</v>
      </c>
      <c r="AU44" s="154">
        <v>1</v>
      </c>
      <c r="AV44" s="154">
        <v>1</v>
      </c>
      <c r="AW44" s="154">
        <v>1</v>
      </c>
      <c r="AX44" s="154">
        <v>1</v>
      </c>
      <c r="AY44" s="154">
        <v>1</v>
      </c>
      <c r="AZ44" s="154">
        <v>1</v>
      </c>
      <c r="BA44" s="154">
        <v>1</v>
      </c>
      <c r="BB44" s="157">
        <v>1</v>
      </c>
    </row>
    <row r="45" spans="1:54" ht="15.75" customHeight="1" x14ac:dyDescent="0.3">
      <c r="A45" s="1"/>
      <c r="B45" s="301" t="s">
        <v>63</v>
      </c>
      <c r="C45" s="299"/>
      <c r="D45" s="299"/>
      <c r="E45" s="299"/>
      <c r="F45" s="287"/>
      <c r="G45" s="178">
        <v>1</v>
      </c>
      <c r="H45" s="178">
        <v>1</v>
      </c>
      <c r="I45" s="178">
        <v>1</v>
      </c>
      <c r="J45" s="163">
        <v>1</v>
      </c>
      <c r="K45" s="163">
        <v>1</v>
      </c>
      <c r="L45" s="163">
        <v>1</v>
      </c>
      <c r="M45" s="163">
        <v>1</v>
      </c>
      <c r="N45" s="163">
        <v>1</v>
      </c>
      <c r="O45" s="163">
        <v>1</v>
      </c>
      <c r="P45" s="163">
        <v>1</v>
      </c>
      <c r="Q45" s="163">
        <v>1</v>
      </c>
      <c r="R45" s="164">
        <v>1</v>
      </c>
      <c r="S45" s="165">
        <v>1</v>
      </c>
      <c r="T45" s="163">
        <v>1</v>
      </c>
      <c r="U45" s="163">
        <v>1</v>
      </c>
      <c r="V45" s="163">
        <v>1</v>
      </c>
      <c r="W45" s="163">
        <v>1</v>
      </c>
      <c r="X45" s="163">
        <v>1</v>
      </c>
      <c r="Y45" s="163">
        <v>1</v>
      </c>
      <c r="Z45" s="163">
        <v>1</v>
      </c>
      <c r="AA45" s="166">
        <v>1</v>
      </c>
      <c r="AB45" s="166">
        <v>1</v>
      </c>
      <c r="AC45" s="166">
        <v>1</v>
      </c>
      <c r="AD45" s="167">
        <v>1</v>
      </c>
      <c r="AE45" s="168">
        <v>1</v>
      </c>
      <c r="AF45" s="166">
        <v>1</v>
      </c>
      <c r="AG45" s="166">
        <v>1</v>
      </c>
      <c r="AH45" s="166">
        <v>1</v>
      </c>
      <c r="AI45" s="166">
        <v>1</v>
      </c>
      <c r="AJ45" s="166">
        <v>1</v>
      </c>
      <c r="AK45" s="166">
        <v>1</v>
      </c>
      <c r="AL45" s="166">
        <v>1</v>
      </c>
      <c r="AM45" s="166">
        <v>1</v>
      </c>
      <c r="AN45" s="166">
        <v>1</v>
      </c>
      <c r="AO45" s="166">
        <v>1</v>
      </c>
      <c r="AP45" s="164">
        <v>1</v>
      </c>
      <c r="AQ45" s="165">
        <v>1</v>
      </c>
      <c r="AR45" s="165">
        <v>1</v>
      </c>
      <c r="AS45" s="165">
        <v>1</v>
      </c>
      <c r="AT45" s="165">
        <v>1</v>
      </c>
      <c r="AU45" s="165">
        <v>1</v>
      </c>
      <c r="AV45" s="165">
        <v>1</v>
      </c>
      <c r="AW45" s="165">
        <v>1</v>
      </c>
      <c r="AX45" s="165">
        <v>1</v>
      </c>
      <c r="AY45" s="165">
        <v>1</v>
      </c>
      <c r="AZ45" s="165">
        <v>1</v>
      </c>
      <c r="BA45" s="165">
        <v>1</v>
      </c>
      <c r="BB45" s="157">
        <v>1</v>
      </c>
    </row>
    <row r="46" spans="1:54" ht="15.75" customHeight="1" x14ac:dyDescent="0.3">
      <c r="A46" s="1"/>
      <c r="B46" s="300" t="s">
        <v>64</v>
      </c>
      <c r="C46" s="299"/>
      <c r="D46" s="299"/>
      <c r="E46" s="299"/>
      <c r="F46" s="287"/>
      <c r="G46" s="178">
        <v>1</v>
      </c>
      <c r="H46" s="178">
        <v>1</v>
      </c>
      <c r="I46" s="178">
        <v>1</v>
      </c>
      <c r="J46" s="163">
        <v>1</v>
      </c>
      <c r="K46" s="163">
        <v>1</v>
      </c>
      <c r="L46" s="163">
        <v>1</v>
      </c>
      <c r="M46" s="163">
        <v>1</v>
      </c>
      <c r="N46" s="163">
        <v>1</v>
      </c>
      <c r="O46" s="163">
        <v>1</v>
      </c>
      <c r="P46" s="163">
        <v>1</v>
      </c>
      <c r="Q46" s="163">
        <v>1</v>
      </c>
      <c r="R46" s="164">
        <v>1</v>
      </c>
      <c r="S46" s="165">
        <v>1</v>
      </c>
      <c r="T46" s="163">
        <v>1</v>
      </c>
      <c r="U46" s="163">
        <v>1</v>
      </c>
      <c r="V46" s="163">
        <v>1</v>
      </c>
      <c r="W46" s="163">
        <v>1</v>
      </c>
      <c r="X46" s="163">
        <v>1</v>
      </c>
      <c r="Y46" s="163">
        <v>1</v>
      </c>
      <c r="Z46" s="163">
        <v>1</v>
      </c>
      <c r="AA46" s="163">
        <v>1</v>
      </c>
      <c r="AB46" s="163">
        <v>1</v>
      </c>
      <c r="AC46" s="163">
        <v>1</v>
      </c>
      <c r="AD46" s="164">
        <v>1</v>
      </c>
      <c r="AE46" s="165">
        <v>1</v>
      </c>
      <c r="AF46" s="163">
        <v>1</v>
      </c>
      <c r="AG46" s="163">
        <v>1</v>
      </c>
      <c r="AH46" s="163">
        <v>1</v>
      </c>
      <c r="AI46" s="163">
        <v>1</v>
      </c>
      <c r="AJ46" s="163">
        <v>1</v>
      </c>
      <c r="AK46" s="163">
        <v>1</v>
      </c>
      <c r="AL46" s="163">
        <v>1</v>
      </c>
      <c r="AM46" s="163">
        <v>1</v>
      </c>
      <c r="AN46" s="163">
        <v>1</v>
      </c>
      <c r="AO46" s="163">
        <v>1</v>
      </c>
      <c r="AP46" s="164">
        <v>1</v>
      </c>
      <c r="AQ46" s="165">
        <v>1</v>
      </c>
      <c r="AR46" s="163">
        <v>1</v>
      </c>
      <c r="AS46" s="163">
        <v>1</v>
      </c>
      <c r="AT46" s="163">
        <v>1</v>
      </c>
      <c r="AU46" s="163">
        <v>1</v>
      </c>
      <c r="AV46" s="163">
        <v>1</v>
      </c>
      <c r="AW46" s="163">
        <v>1</v>
      </c>
      <c r="AX46" s="163">
        <v>1</v>
      </c>
      <c r="AY46" s="163">
        <v>1</v>
      </c>
      <c r="AZ46" s="163">
        <v>1</v>
      </c>
      <c r="BA46" s="163">
        <v>1</v>
      </c>
      <c r="BB46" s="177">
        <v>1</v>
      </c>
    </row>
    <row r="47" spans="1:54" ht="15.75" customHeight="1" x14ac:dyDescent="0.3">
      <c r="A47" s="1"/>
      <c r="B47" s="303" t="s">
        <v>66</v>
      </c>
      <c r="C47" s="299"/>
      <c r="D47" s="299"/>
      <c r="E47" s="299"/>
      <c r="F47" s="287"/>
      <c r="G47" s="178">
        <v>1</v>
      </c>
      <c r="H47" s="178">
        <v>1</v>
      </c>
      <c r="I47" s="178">
        <v>1</v>
      </c>
      <c r="J47" s="163">
        <v>1</v>
      </c>
      <c r="K47" s="163">
        <v>1</v>
      </c>
      <c r="L47" s="163">
        <v>1</v>
      </c>
      <c r="M47" s="163">
        <v>1</v>
      </c>
      <c r="N47" s="163">
        <v>1</v>
      </c>
      <c r="O47" s="163">
        <v>1</v>
      </c>
      <c r="P47" s="163">
        <v>1</v>
      </c>
      <c r="Q47" s="163">
        <v>1</v>
      </c>
      <c r="R47" s="164">
        <v>1</v>
      </c>
      <c r="S47" s="165">
        <v>1</v>
      </c>
      <c r="T47" s="163">
        <v>1</v>
      </c>
      <c r="U47" s="163">
        <v>1</v>
      </c>
      <c r="V47" s="163">
        <v>1</v>
      </c>
      <c r="W47" s="163">
        <v>1</v>
      </c>
      <c r="X47" s="163">
        <v>1</v>
      </c>
      <c r="Y47" s="163">
        <v>1</v>
      </c>
      <c r="Z47" s="163">
        <v>1</v>
      </c>
      <c r="AA47" s="163">
        <v>1</v>
      </c>
      <c r="AB47" s="163">
        <v>1</v>
      </c>
      <c r="AC47" s="163">
        <v>1</v>
      </c>
      <c r="AD47" s="164">
        <v>1</v>
      </c>
      <c r="AE47" s="165">
        <v>1</v>
      </c>
      <c r="AF47" s="163">
        <v>1</v>
      </c>
      <c r="AG47" s="163">
        <v>1</v>
      </c>
      <c r="AH47" s="163">
        <v>1</v>
      </c>
      <c r="AI47" s="163">
        <v>1</v>
      </c>
      <c r="AJ47" s="163">
        <v>1</v>
      </c>
      <c r="AK47" s="163">
        <v>1</v>
      </c>
      <c r="AL47" s="163">
        <v>1</v>
      </c>
      <c r="AM47" s="163">
        <v>1</v>
      </c>
      <c r="AN47" s="163">
        <v>1</v>
      </c>
      <c r="AO47" s="163">
        <v>1</v>
      </c>
      <c r="AP47" s="164">
        <v>1</v>
      </c>
      <c r="AQ47" s="165">
        <v>1</v>
      </c>
      <c r="AR47" s="163">
        <v>1</v>
      </c>
      <c r="AS47" s="163">
        <v>1</v>
      </c>
      <c r="AT47" s="163">
        <v>1</v>
      </c>
      <c r="AU47" s="163">
        <v>1</v>
      </c>
      <c r="AV47" s="163">
        <v>1</v>
      </c>
      <c r="AW47" s="163">
        <v>1</v>
      </c>
      <c r="AX47" s="163">
        <v>1</v>
      </c>
      <c r="AY47" s="163">
        <v>1</v>
      </c>
      <c r="AZ47" s="163">
        <v>1</v>
      </c>
      <c r="BA47" s="163">
        <v>1</v>
      </c>
      <c r="BB47" s="177">
        <v>1</v>
      </c>
    </row>
    <row r="48" spans="1:54" ht="15.75" customHeight="1" x14ac:dyDescent="0.3">
      <c r="A48" s="1"/>
      <c r="B48" s="1"/>
      <c r="C48" s="1"/>
      <c r="D48" s="1"/>
      <c r="E48" s="1"/>
      <c r="F48" s="1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105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5"/>
      <c r="AE48" s="62"/>
      <c r="AF48" s="62"/>
      <c r="AG48" s="62"/>
      <c r="AH48" s="62"/>
      <c r="AI48" s="62"/>
      <c r="AJ48" s="106"/>
      <c r="AK48" s="106"/>
      <c r="AL48" s="106"/>
      <c r="AM48" s="106"/>
      <c r="AN48" s="106"/>
      <c r="AO48" s="106"/>
      <c r="AP48" s="106"/>
      <c r="AQ48" s="62"/>
      <c r="AR48" s="62"/>
      <c r="AS48" s="62"/>
      <c r="AT48" s="62"/>
      <c r="AU48" s="62"/>
      <c r="AV48" s="106"/>
      <c r="AW48" s="106"/>
      <c r="AX48" s="106"/>
      <c r="AY48" s="106"/>
      <c r="AZ48" s="106"/>
      <c r="BA48" s="106"/>
    </row>
    <row r="49" spans="1:54" ht="14.4" x14ac:dyDescent="0.3">
      <c r="A49" s="100"/>
      <c r="B49" s="100"/>
      <c r="C49" s="100"/>
      <c r="D49" s="1"/>
      <c r="E49" s="1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5"/>
      <c r="R49" s="87">
        <v>2025</v>
      </c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5"/>
      <c r="AD49" s="87">
        <v>2026</v>
      </c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5"/>
      <c r="AP49" s="88">
        <v>2027</v>
      </c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5"/>
      <c r="BB49" s="139">
        <v>2028</v>
      </c>
    </row>
    <row r="50" spans="1:54" ht="15.75" customHeight="1" x14ac:dyDescent="0.3">
      <c r="A50" s="1"/>
      <c r="B50" s="304" t="s">
        <v>65</v>
      </c>
      <c r="C50" s="299"/>
      <c r="D50" s="299"/>
      <c r="E50" s="299"/>
      <c r="F50" s="287"/>
      <c r="G50" s="101" t="s">
        <v>24</v>
      </c>
      <c r="H50" s="101" t="s">
        <v>25</v>
      </c>
      <c r="I50" s="101" t="s">
        <v>38</v>
      </c>
      <c r="J50" s="101" t="s">
        <v>26</v>
      </c>
      <c r="K50" s="101" t="s">
        <v>27</v>
      </c>
      <c r="L50" s="101" t="s">
        <v>28</v>
      </c>
      <c r="M50" s="101" t="s">
        <v>29</v>
      </c>
      <c r="N50" s="101" t="s">
        <v>30</v>
      </c>
      <c r="O50" s="101" t="s">
        <v>31</v>
      </c>
      <c r="P50" s="101" t="s">
        <v>32</v>
      </c>
      <c r="Q50" s="101" t="s">
        <v>33</v>
      </c>
      <c r="R50" s="102" t="s">
        <v>34</v>
      </c>
      <c r="S50" s="101" t="s">
        <v>24</v>
      </c>
      <c r="T50" s="101" t="s">
        <v>25</v>
      </c>
      <c r="U50" s="101" t="s">
        <v>38</v>
      </c>
      <c r="V50" s="101" t="s">
        <v>26</v>
      </c>
      <c r="W50" s="101" t="s">
        <v>27</v>
      </c>
      <c r="X50" s="101" t="s">
        <v>28</v>
      </c>
      <c r="Y50" s="101" t="s">
        <v>29</v>
      </c>
      <c r="Z50" s="101" t="s">
        <v>30</v>
      </c>
      <c r="AA50" s="101" t="s">
        <v>31</v>
      </c>
      <c r="AB50" s="101" t="s">
        <v>32</v>
      </c>
      <c r="AC50" s="101" t="s">
        <v>33</v>
      </c>
      <c r="AD50" s="102" t="s">
        <v>34</v>
      </c>
      <c r="AE50" s="101" t="s">
        <v>24</v>
      </c>
      <c r="AF50" s="101" t="s">
        <v>25</v>
      </c>
      <c r="AG50" s="101" t="s">
        <v>38</v>
      </c>
      <c r="AH50" s="101" t="s">
        <v>26</v>
      </c>
      <c r="AI50" s="101" t="s">
        <v>27</v>
      </c>
      <c r="AJ50" s="101" t="s">
        <v>28</v>
      </c>
      <c r="AK50" s="101" t="s">
        <v>29</v>
      </c>
      <c r="AL50" s="101" t="s">
        <v>30</v>
      </c>
      <c r="AM50" s="101" t="s">
        <v>31</v>
      </c>
      <c r="AN50" s="101" t="s">
        <v>32</v>
      </c>
      <c r="AO50" s="101" t="s">
        <v>33</v>
      </c>
      <c r="AP50" s="102" t="s">
        <v>34</v>
      </c>
      <c r="AQ50" s="101" t="s">
        <v>24</v>
      </c>
      <c r="AR50" s="101" t="s">
        <v>25</v>
      </c>
      <c r="AS50" s="101" t="s">
        <v>38</v>
      </c>
      <c r="AT50" s="101" t="s">
        <v>26</v>
      </c>
      <c r="AU50" s="101" t="s">
        <v>27</v>
      </c>
      <c r="AV50" s="101" t="s">
        <v>28</v>
      </c>
      <c r="AW50" s="101" t="s">
        <v>29</v>
      </c>
      <c r="AX50" s="101" t="s">
        <v>30</v>
      </c>
      <c r="AY50" s="101" t="s">
        <v>31</v>
      </c>
      <c r="AZ50" s="101" t="s">
        <v>32</v>
      </c>
      <c r="BA50" s="101" t="s">
        <v>33</v>
      </c>
      <c r="BB50" s="142" t="s">
        <v>34</v>
      </c>
    </row>
    <row r="51" spans="1:54" ht="15.75" customHeight="1" x14ac:dyDescent="0.3">
      <c r="A51" s="1"/>
      <c r="B51" s="305" t="s">
        <v>51</v>
      </c>
      <c r="C51" s="299"/>
      <c r="D51" s="299"/>
      <c r="E51" s="299"/>
      <c r="F51" s="287"/>
      <c r="G51" s="158">
        <f t="shared" ref="G51:BB51" si="20">SUM(G52:G65)</f>
        <v>14</v>
      </c>
      <c r="H51" s="158">
        <f t="shared" si="20"/>
        <v>14</v>
      </c>
      <c r="I51" s="158">
        <f t="shared" si="20"/>
        <v>14</v>
      </c>
      <c r="J51" s="158">
        <f t="shared" si="20"/>
        <v>14</v>
      </c>
      <c r="K51" s="158">
        <f t="shared" si="20"/>
        <v>14</v>
      </c>
      <c r="L51" s="158">
        <f t="shared" si="20"/>
        <v>14</v>
      </c>
      <c r="M51" s="158">
        <f t="shared" si="20"/>
        <v>14</v>
      </c>
      <c r="N51" s="158">
        <f t="shared" si="20"/>
        <v>14</v>
      </c>
      <c r="O51" s="158">
        <f t="shared" si="20"/>
        <v>14</v>
      </c>
      <c r="P51" s="158">
        <f t="shared" si="20"/>
        <v>14</v>
      </c>
      <c r="Q51" s="158">
        <f t="shared" si="20"/>
        <v>14</v>
      </c>
      <c r="R51" s="159">
        <f t="shared" si="20"/>
        <v>14</v>
      </c>
      <c r="S51" s="160">
        <f t="shared" si="20"/>
        <v>14</v>
      </c>
      <c r="T51" s="158">
        <f t="shared" si="20"/>
        <v>14</v>
      </c>
      <c r="U51" s="158">
        <f t="shared" si="20"/>
        <v>14</v>
      </c>
      <c r="V51" s="158">
        <f t="shared" si="20"/>
        <v>14</v>
      </c>
      <c r="W51" s="158">
        <f t="shared" si="20"/>
        <v>14</v>
      </c>
      <c r="X51" s="158">
        <f t="shared" si="20"/>
        <v>14</v>
      </c>
      <c r="Y51" s="158">
        <f t="shared" si="20"/>
        <v>14</v>
      </c>
      <c r="Z51" s="158">
        <f t="shared" si="20"/>
        <v>14</v>
      </c>
      <c r="AA51" s="158">
        <f t="shared" si="20"/>
        <v>14</v>
      </c>
      <c r="AB51" s="158">
        <f t="shared" si="20"/>
        <v>14</v>
      </c>
      <c r="AC51" s="158">
        <f t="shared" si="20"/>
        <v>14</v>
      </c>
      <c r="AD51" s="159">
        <f t="shared" si="20"/>
        <v>14</v>
      </c>
      <c r="AE51" s="160">
        <f t="shared" si="20"/>
        <v>14</v>
      </c>
      <c r="AF51" s="158">
        <f t="shared" si="20"/>
        <v>14</v>
      </c>
      <c r="AG51" s="158">
        <f t="shared" si="20"/>
        <v>14</v>
      </c>
      <c r="AH51" s="158">
        <f t="shared" si="20"/>
        <v>14</v>
      </c>
      <c r="AI51" s="158">
        <f t="shared" si="20"/>
        <v>14</v>
      </c>
      <c r="AJ51" s="158">
        <f t="shared" si="20"/>
        <v>14</v>
      </c>
      <c r="AK51" s="158">
        <f t="shared" si="20"/>
        <v>14</v>
      </c>
      <c r="AL51" s="158">
        <f t="shared" si="20"/>
        <v>14</v>
      </c>
      <c r="AM51" s="158">
        <f t="shared" si="20"/>
        <v>14</v>
      </c>
      <c r="AN51" s="158">
        <f t="shared" si="20"/>
        <v>14</v>
      </c>
      <c r="AO51" s="158">
        <f t="shared" si="20"/>
        <v>14</v>
      </c>
      <c r="AP51" s="159">
        <f t="shared" si="20"/>
        <v>14</v>
      </c>
      <c r="AQ51" s="160">
        <f t="shared" si="20"/>
        <v>14</v>
      </c>
      <c r="AR51" s="158">
        <f t="shared" si="20"/>
        <v>14</v>
      </c>
      <c r="AS51" s="158">
        <f t="shared" si="20"/>
        <v>14</v>
      </c>
      <c r="AT51" s="158">
        <f t="shared" si="20"/>
        <v>14</v>
      </c>
      <c r="AU51" s="158">
        <f t="shared" si="20"/>
        <v>14</v>
      </c>
      <c r="AV51" s="158">
        <f t="shared" si="20"/>
        <v>14</v>
      </c>
      <c r="AW51" s="158">
        <f t="shared" si="20"/>
        <v>14</v>
      </c>
      <c r="AX51" s="158">
        <f t="shared" si="20"/>
        <v>14</v>
      </c>
      <c r="AY51" s="158">
        <f t="shared" si="20"/>
        <v>14</v>
      </c>
      <c r="AZ51" s="158">
        <f t="shared" si="20"/>
        <v>14</v>
      </c>
      <c r="BA51" s="158">
        <f t="shared" si="20"/>
        <v>14</v>
      </c>
      <c r="BB51" s="161">
        <f t="shared" si="20"/>
        <v>14</v>
      </c>
    </row>
    <row r="52" spans="1:54" ht="15.75" customHeight="1" x14ac:dyDescent="0.3">
      <c r="A52" s="46"/>
      <c r="B52" s="302" t="s">
        <v>67</v>
      </c>
      <c r="C52" s="299"/>
      <c r="D52" s="299"/>
      <c r="E52" s="299"/>
      <c r="F52" s="287"/>
      <c r="G52" s="173">
        <v>1</v>
      </c>
      <c r="H52" s="173">
        <v>1</v>
      </c>
      <c r="I52" s="173">
        <v>1</v>
      </c>
      <c r="J52" s="180">
        <v>1</v>
      </c>
      <c r="K52" s="175">
        <v>1</v>
      </c>
      <c r="L52" s="175">
        <v>1</v>
      </c>
      <c r="M52" s="175">
        <v>1</v>
      </c>
      <c r="N52" s="175">
        <v>1</v>
      </c>
      <c r="O52" s="175">
        <v>1</v>
      </c>
      <c r="P52" s="175">
        <v>1</v>
      </c>
      <c r="Q52" s="175">
        <v>1</v>
      </c>
      <c r="R52" s="176">
        <v>1</v>
      </c>
      <c r="S52" s="179">
        <v>1</v>
      </c>
      <c r="T52" s="175">
        <v>1</v>
      </c>
      <c r="U52" s="175">
        <v>1</v>
      </c>
      <c r="V52" s="175">
        <v>1</v>
      </c>
      <c r="W52" s="175">
        <v>1</v>
      </c>
      <c r="X52" s="175">
        <v>1</v>
      </c>
      <c r="Y52" s="175">
        <v>1</v>
      </c>
      <c r="Z52" s="175">
        <v>1</v>
      </c>
      <c r="AA52" s="175">
        <v>1</v>
      </c>
      <c r="AB52" s="175">
        <v>1</v>
      </c>
      <c r="AC52" s="175">
        <v>1</v>
      </c>
      <c r="AD52" s="176">
        <v>1</v>
      </c>
      <c r="AE52" s="179">
        <v>1</v>
      </c>
      <c r="AF52" s="175">
        <v>1</v>
      </c>
      <c r="AG52" s="175">
        <v>1</v>
      </c>
      <c r="AH52" s="175">
        <v>1</v>
      </c>
      <c r="AI52" s="175">
        <v>1</v>
      </c>
      <c r="AJ52" s="175">
        <v>1</v>
      </c>
      <c r="AK52" s="175">
        <v>1</v>
      </c>
      <c r="AL52" s="175">
        <v>1</v>
      </c>
      <c r="AM52" s="175">
        <v>1</v>
      </c>
      <c r="AN52" s="175">
        <v>1</v>
      </c>
      <c r="AO52" s="175">
        <v>1</v>
      </c>
      <c r="AP52" s="176">
        <v>1</v>
      </c>
      <c r="AQ52" s="179">
        <v>1</v>
      </c>
      <c r="AR52" s="175">
        <v>1</v>
      </c>
      <c r="AS52" s="175">
        <v>1</v>
      </c>
      <c r="AT52" s="175">
        <v>1</v>
      </c>
      <c r="AU52" s="175">
        <v>1</v>
      </c>
      <c r="AV52" s="175">
        <v>1</v>
      </c>
      <c r="AW52" s="175">
        <v>1</v>
      </c>
      <c r="AX52" s="175">
        <v>1</v>
      </c>
      <c r="AY52" s="175">
        <v>1</v>
      </c>
      <c r="AZ52" s="175">
        <v>1</v>
      </c>
      <c r="BA52" s="175">
        <v>1</v>
      </c>
      <c r="BB52" s="181">
        <v>1</v>
      </c>
    </row>
    <row r="53" spans="1:54" ht="15.75" customHeight="1" x14ac:dyDescent="0.3">
      <c r="A53" s="1"/>
      <c r="B53" s="298" t="s">
        <v>68</v>
      </c>
      <c r="C53" s="299"/>
      <c r="D53" s="299"/>
      <c r="E53" s="299"/>
      <c r="F53" s="287"/>
      <c r="G53" s="173">
        <v>1</v>
      </c>
      <c r="H53" s="163">
        <v>1</v>
      </c>
      <c r="I53" s="163">
        <v>1</v>
      </c>
      <c r="J53" s="163">
        <v>1</v>
      </c>
      <c r="K53" s="163">
        <v>1</v>
      </c>
      <c r="L53" s="163">
        <v>1</v>
      </c>
      <c r="M53" s="163">
        <v>1</v>
      </c>
      <c r="N53" s="163">
        <v>1</v>
      </c>
      <c r="O53" s="163">
        <v>1</v>
      </c>
      <c r="P53" s="163">
        <v>1</v>
      </c>
      <c r="Q53" s="163">
        <v>1</v>
      </c>
      <c r="R53" s="164">
        <v>1</v>
      </c>
      <c r="S53" s="165">
        <v>1</v>
      </c>
      <c r="T53" s="163">
        <v>1</v>
      </c>
      <c r="U53" s="163">
        <v>1</v>
      </c>
      <c r="V53" s="163">
        <v>1</v>
      </c>
      <c r="W53" s="163">
        <v>1</v>
      </c>
      <c r="X53" s="163">
        <v>1</v>
      </c>
      <c r="Y53" s="163">
        <v>1</v>
      </c>
      <c r="Z53" s="163">
        <v>1</v>
      </c>
      <c r="AA53" s="163">
        <v>1</v>
      </c>
      <c r="AB53" s="163">
        <v>1</v>
      </c>
      <c r="AC53" s="163">
        <v>1</v>
      </c>
      <c r="AD53" s="164">
        <v>1</v>
      </c>
      <c r="AE53" s="165">
        <v>1</v>
      </c>
      <c r="AF53" s="163">
        <v>1</v>
      </c>
      <c r="AG53" s="163">
        <v>1</v>
      </c>
      <c r="AH53" s="163">
        <v>1</v>
      </c>
      <c r="AI53" s="163">
        <v>1</v>
      </c>
      <c r="AJ53" s="163">
        <v>1</v>
      </c>
      <c r="AK53" s="163">
        <v>1</v>
      </c>
      <c r="AL53" s="163">
        <v>1</v>
      </c>
      <c r="AM53" s="163">
        <v>1</v>
      </c>
      <c r="AN53" s="163">
        <v>1</v>
      </c>
      <c r="AO53" s="163">
        <v>1</v>
      </c>
      <c r="AP53" s="164">
        <v>1</v>
      </c>
      <c r="AQ53" s="165">
        <v>1</v>
      </c>
      <c r="AR53" s="163">
        <v>1</v>
      </c>
      <c r="AS53" s="163">
        <v>1</v>
      </c>
      <c r="AT53" s="163">
        <v>1</v>
      </c>
      <c r="AU53" s="163">
        <v>1</v>
      </c>
      <c r="AV53" s="163">
        <v>1</v>
      </c>
      <c r="AW53" s="163">
        <v>1</v>
      </c>
      <c r="AX53" s="163">
        <v>1</v>
      </c>
      <c r="AY53" s="163">
        <v>1</v>
      </c>
      <c r="AZ53" s="163">
        <v>1</v>
      </c>
      <c r="BA53" s="163">
        <v>1</v>
      </c>
      <c r="BB53" s="177">
        <v>1</v>
      </c>
    </row>
    <row r="54" spans="1:54" ht="15" customHeight="1" x14ac:dyDescent="0.3">
      <c r="A54" s="1"/>
      <c r="B54" s="301" t="s">
        <v>69</v>
      </c>
      <c r="C54" s="299"/>
      <c r="D54" s="299"/>
      <c r="E54" s="299"/>
      <c r="F54" s="287"/>
      <c r="G54" s="173">
        <v>1</v>
      </c>
      <c r="H54" s="154">
        <v>1</v>
      </c>
      <c r="I54" s="154">
        <v>1</v>
      </c>
      <c r="J54" s="163">
        <v>1</v>
      </c>
      <c r="K54" s="163">
        <v>1</v>
      </c>
      <c r="L54" s="163">
        <v>1</v>
      </c>
      <c r="M54" s="163">
        <v>1</v>
      </c>
      <c r="N54" s="163">
        <v>1</v>
      </c>
      <c r="O54" s="163">
        <v>1</v>
      </c>
      <c r="P54" s="163">
        <v>1</v>
      </c>
      <c r="Q54" s="163">
        <v>1</v>
      </c>
      <c r="R54" s="164">
        <v>1</v>
      </c>
      <c r="S54" s="165">
        <v>1</v>
      </c>
      <c r="T54" s="163">
        <v>1</v>
      </c>
      <c r="U54" s="163">
        <v>1</v>
      </c>
      <c r="V54" s="163">
        <v>1</v>
      </c>
      <c r="W54" s="163">
        <v>1</v>
      </c>
      <c r="X54" s="163">
        <v>1</v>
      </c>
      <c r="Y54" s="163">
        <v>1</v>
      </c>
      <c r="Z54" s="163">
        <v>1</v>
      </c>
      <c r="AA54" s="163">
        <v>1</v>
      </c>
      <c r="AB54" s="163">
        <v>1</v>
      </c>
      <c r="AC54" s="163">
        <v>1</v>
      </c>
      <c r="AD54" s="164">
        <v>1</v>
      </c>
      <c r="AE54" s="165">
        <v>1</v>
      </c>
      <c r="AF54" s="165">
        <v>1</v>
      </c>
      <c r="AG54" s="165">
        <v>1</v>
      </c>
      <c r="AH54" s="165">
        <v>1</v>
      </c>
      <c r="AI54" s="165">
        <v>1</v>
      </c>
      <c r="AJ54" s="165">
        <v>1</v>
      </c>
      <c r="AK54" s="165">
        <v>1</v>
      </c>
      <c r="AL54" s="165">
        <v>1</v>
      </c>
      <c r="AM54" s="165">
        <v>1</v>
      </c>
      <c r="AN54" s="165">
        <v>1</v>
      </c>
      <c r="AO54" s="165">
        <v>1</v>
      </c>
      <c r="AP54" s="164">
        <v>1</v>
      </c>
      <c r="AQ54" s="165">
        <v>1</v>
      </c>
      <c r="AR54" s="163">
        <v>1</v>
      </c>
      <c r="AS54" s="163">
        <v>1</v>
      </c>
      <c r="AT54" s="163">
        <v>1</v>
      </c>
      <c r="AU54" s="163">
        <v>1</v>
      </c>
      <c r="AV54" s="163">
        <v>1</v>
      </c>
      <c r="AW54" s="163">
        <v>1</v>
      </c>
      <c r="AX54" s="163">
        <v>1</v>
      </c>
      <c r="AY54" s="163">
        <v>1</v>
      </c>
      <c r="AZ54" s="163">
        <v>1</v>
      </c>
      <c r="BA54" s="163">
        <v>1</v>
      </c>
      <c r="BB54" s="177">
        <v>1</v>
      </c>
    </row>
    <row r="55" spans="1:54" ht="15.75" customHeight="1" x14ac:dyDescent="0.3">
      <c r="A55" s="1"/>
      <c r="B55" s="298" t="s">
        <v>70</v>
      </c>
      <c r="C55" s="299"/>
      <c r="D55" s="299"/>
      <c r="E55" s="299"/>
      <c r="F55" s="287"/>
      <c r="G55" s="173">
        <v>1</v>
      </c>
      <c r="H55" s="154">
        <v>1</v>
      </c>
      <c r="I55" s="154">
        <v>1</v>
      </c>
      <c r="J55" s="163">
        <v>1</v>
      </c>
      <c r="K55" s="163">
        <v>1</v>
      </c>
      <c r="L55" s="163">
        <v>1</v>
      </c>
      <c r="M55" s="163">
        <v>1</v>
      </c>
      <c r="N55" s="163">
        <v>1</v>
      </c>
      <c r="O55" s="163">
        <v>1</v>
      </c>
      <c r="P55" s="163">
        <v>1</v>
      </c>
      <c r="Q55" s="163">
        <v>1</v>
      </c>
      <c r="R55" s="164">
        <v>1</v>
      </c>
      <c r="S55" s="165">
        <v>1</v>
      </c>
      <c r="T55" s="163">
        <v>1</v>
      </c>
      <c r="U55" s="163">
        <v>1</v>
      </c>
      <c r="V55" s="163">
        <v>1</v>
      </c>
      <c r="W55" s="163">
        <v>1</v>
      </c>
      <c r="X55" s="163">
        <v>1</v>
      </c>
      <c r="Y55" s="163">
        <v>1</v>
      </c>
      <c r="Z55" s="163">
        <v>1</v>
      </c>
      <c r="AA55" s="163">
        <v>1</v>
      </c>
      <c r="AB55" s="163">
        <v>1</v>
      </c>
      <c r="AC55" s="163">
        <v>1</v>
      </c>
      <c r="AD55" s="164">
        <v>1</v>
      </c>
      <c r="AE55" s="165">
        <v>1</v>
      </c>
      <c r="AF55" s="163">
        <v>1</v>
      </c>
      <c r="AG55" s="163">
        <v>1</v>
      </c>
      <c r="AH55" s="163">
        <v>1</v>
      </c>
      <c r="AI55" s="163">
        <v>1</v>
      </c>
      <c r="AJ55" s="163">
        <v>1</v>
      </c>
      <c r="AK55" s="163">
        <v>1</v>
      </c>
      <c r="AL55" s="163">
        <v>1</v>
      </c>
      <c r="AM55" s="163">
        <v>1</v>
      </c>
      <c r="AN55" s="163">
        <v>1</v>
      </c>
      <c r="AO55" s="163">
        <v>1</v>
      </c>
      <c r="AP55" s="164">
        <v>1</v>
      </c>
      <c r="AQ55" s="165">
        <v>1</v>
      </c>
      <c r="AR55" s="163">
        <v>1</v>
      </c>
      <c r="AS55" s="163">
        <v>1</v>
      </c>
      <c r="AT55" s="163">
        <v>1</v>
      </c>
      <c r="AU55" s="163">
        <v>1</v>
      </c>
      <c r="AV55" s="163">
        <v>1</v>
      </c>
      <c r="AW55" s="163">
        <v>1</v>
      </c>
      <c r="AX55" s="163">
        <v>1</v>
      </c>
      <c r="AY55" s="163">
        <v>1</v>
      </c>
      <c r="AZ55" s="163">
        <v>1</v>
      </c>
      <c r="BA55" s="163">
        <v>1</v>
      </c>
      <c r="BB55" s="177">
        <v>1</v>
      </c>
    </row>
    <row r="56" spans="1:54" ht="14.4" x14ac:dyDescent="0.3">
      <c r="A56" s="1"/>
      <c r="B56" s="298" t="s">
        <v>71</v>
      </c>
      <c r="C56" s="299"/>
      <c r="D56" s="299"/>
      <c r="E56" s="299"/>
      <c r="F56" s="287"/>
      <c r="G56" s="173">
        <v>1</v>
      </c>
      <c r="H56" s="154">
        <v>1</v>
      </c>
      <c r="I56" s="154">
        <v>1</v>
      </c>
      <c r="J56" s="163">
        <v>1</v>
      </c>
      <c r="K56" s="163">
        <v>1</v>
      </c>
      <c r="L56" s="163">
        <v>1</v>
      </c>
      <c r="M56" s="163">
        <v>1</v>
      </c>
      <c r="N56" s="163">
        <v>1</v>
      </c>
      <c r="O56" s="163">
        <v>1</v>
      </c>
      <c r="P56" s="163">
        <v>1</v>
      </c>
      <c r="Q56" s="163">
        <v>1</v>
      </c>
      <c r="R56" s="164">
        <v>1</v>
      </c>
      <c r="S56" s="165">
        <v>1</v>
      </c>
      <c r="T56" s="163">
        <v>1</v>
      </c>
      <c r="U56" s="163">
        <v>1</v>
      </c>
      <c r="V56" s="163">
        <v>1</v>
      </c>
      <c r="W56" s="163">
        <v>1</v>
      </c>
      <c r="X56" s="163">
        <v>1</v>
      </c>
      <c r="Y56" s="163">
        <v>1</v>
      </c>
      <c r="Z56" s="163">
        <v>1</v>
      </c>
      <c r="AA56" s="163">
        <v>1</v>
      </c>
      <c r="AB56" s="163">
        <v>1</v>
      </c>
      <c r="AC56" s="163">
        <v>1</v>
      </c>
      <c r="AD56" s="164">
        <v>1</v>
      </c>
      <c r="AE56" s="165">
        <v>1</v>
      </c>
      <c r="AF56" s="163">
        <v>1</v>
      </c>
      <c r="AG56" s="163">
        <v>1</v>
      </c>
      <c r="AH56" s="163">
        <v>1</v>
      </c>
      <c r="AI56" s="163">
        <v>1</v>
      </c>
      <c r="AJ56" s="163">
        <v>1</v>
      </c>
      <c r="AK56" s="163">
        <v>1</v>
      </c>
      <c r="AL56" s="163">
        <v>1</v>
      </c>
      <c r="AM56" s="163">
        <v>1</v>
      </c>
      <c r="AN56" s="163">
        <v>1</v>
      </c>
      <c r="AO56" s="163">
        <v>1</v>
      </c>
      <c r="AP56" s="164">
        <v>1</v>
      </c>
      <c r="AQ56" s="165">
        <v>1</v>
      </c>
      <c r="AR56" s="163">
        <v>1</v>
      </c>
      <c r="AS56" s="163">
        <v>1</v>
      </c>
      <c r="AT56" s="163">
        <v>1</v>
      </c>
      <c r="AU56" s="163">
        <v>1</v>
      </c>
      <c r="AV56" s="163">
        <v>1</v>
      </c>
      <c r="AW56" s="163">
        <v>1</v>
      </c>
      <c r="AX56" s="163">
        <v>1</v>
      </c>
      <c r="AY56" s="163">
        <v>1</v>
      </c>
      <c r="AZ56" s="163">
        <v>1</v>
      </c>
      <c r="BA56" s="163">
        <v>1</v>
      </c>
      <c r="BB56" s="177">
        <v>1</v>
      </c>
    </row>
    <row r="57" spans="1:54" ht="15" customHeight="1" x14ac:dyDescent="0.3">
      <c r="A57" s="1"/>
      <c r="B57" s="300" t="s">
        <v>72</v>
      </c>
      <c r="C57" s="299"/>
      <c r="D57" s="299"/>
      <c r="E57" s="299"/>
      <c r="F57" s="287"/>
      <c r="G57" s="173">
        <v>1</v>
      </c>
      <c r="H57" s="154">
        <v>1</v>
      </c>
      <c r="I57" s="154">
        <v>1</v>
      </c>
      <c r="J57" s="163">
        <v>1</v>
      </c>
      <c r="K57" s="163">
        <v>1</v>
      </c>
      <c r="L57" s="163">
        <v>1</v>
      </c>
      <c r="M57" s="163">
        <v>1</v>
      </c>
      <c r="N57" s="163">
        <v>1</v>
      </c>
      <c r="O57" s="163">
        <v>1</v>
      </c>
      <c r="P57" s="163">
        <v>1</v>
      </c>
      <c r="Q57" s="163">
        <v>1</v>
      </c>
      <c r="R57" s="164">
        <v>1</v>
      </c>
      <c r="S57" s="165">
        <v>1</v>
      </c>
      <c r="T57" s="163">
        <v>1</v>
      </c>
      <c r="U57" s="163">
        <v>1</v>
      </c>
      <c r="V57" s="163">
        <v>1</v>
      </c>
      <c r="W57" s="163">
        <v>1</v>
      </c>
      <c r="X57" s="163">
        <v>1</v>
      </c>
      <c r="Y57" s="163">
        <v>1</v>
      </c>
      <c r="Z57" s="163">
        <v>1</v>
      </c>
      <c r="AA57" s="163">
        <v>1</v>
      </c>
      <c r="AB57" s="163">
        <v>1</v>
      </c>
      <c r="AC57" s="163">
        <v>1</v>
      </c>
      <c r="AD57" s="164">
        <v>1</v>
      </c>
      <c r="AE57" s="165">
        <v>1</v>
      </c>
      <c r="AF57" s="163">
        <v>1</v>
      </c>
      <c r="AG57" s="163">
        <v>1</v>
      </c>
      <c r="AH57" s="163">
        <v>1</v>
      </c>
      <c r="AI57" s="163">
        <v>1</v>
      </c>
      <c r="AJ57" s="163">
        <v>1</v>
      </c>
      <c r="AK57" s="163">
        <v>1</v>
      </c>
      <c r="AL57" s="163">
        <v>1</v>
      </c>
      <c r="AM57" s="163">
        <v>1</v>
      </c>
      <c r="AN57" s="163">
        <v>1</v>
      </c>
      <c r="AO57" s="163">
        <v>1</v>
      </c>
      <c r="AP57" s="164">
        <v>1</v>
      </c>
      <c r="AQ57" s="165">
        <v>1</v>
      </c>
      <c r="AR57" s="163">
        <v>1</v>
      </c>
      <c r="AS57" s="163">
        <v>1</v>
      </c>
      <c r="AT57" s="163">
        <v>1</v>
      </c>
      <c r="AU57" s="163">
        <v>1</v>
      </c>
      <c r="AV57" s="163">
        <v>1</v>
      </c>
      <c r="AW57" s="163">
        <v>1</v>
      </c>
      <c r="AX57" s="163">
        <v>1</v>
      </c>
      <c r="AY57" s="163">
        <v>1</v>
      </c>
      <c r="AZ57" s="163">
        <v>1</v>
      </c>
      <c r="BA57" s="163">
        <v>1</v>
      </c>
      <c r="BB57" s="177">
        <v>1</v>
      </c>
    </row>
    <row r="58" spans="1:54" ht="15" customHeight="1" x14ac:dyDescent="0.3">
      <c r="A58" s="1"/>
      <c r="B58" s="301" t="s">
        <v>73</v>
      </c>
      <c r="C58" s="299"/>
      <c r="D58" s="299"/>
      <c r="E58" s="299"/>
      <c r="F58" s="287"/>
      <c r="G58" s="173">
        <v>1</v>
      </c>
      <c r="H58" s="154">
        <v>1</v>
      </c>
      <c r="I58" s="154">
        <v>1</v>
      </c>
      <c r="J58" s="163">
        <v>1</v>
      </c>
      <c r="K58" s="163">
        <v>1</v>
      </c>
      <c r="L58" s="163">
        <v>1</v>
      </c>
      <c r="M58" s="163">
        <v>1</v>
      </c>
      <c r="N58" s="163">
        <v>1</v>
      </c>
      <c r="O58" s="163">
        <v>1</v>
      </c>
      <c r="P58" s="163">
        <v>1</v>
      </c>
      <c r="Q58" s="163">
        <v>1</v>
      </c>
      <c r="R58" s="164">
        <v>1</v>
      </c>
      <c r="S58" s="165">
        <v>1</v>
      </c>
      <c r="T58" s="163">
        <v>1</v>
      </c>
      <c r="U58" s="163">
        <v>1</v>
      </c>
      <c r="V58" s="163">
        <v>1</v>
      </c>
      <c r="W58" s="163">
        <v>1</v>
      </c>
      <c r="X58" s="163">
        <v>1</v>
      </c>
      <c r="Y58" s="163">
        <v>1</v>
      </c>
      <c r="Z58" s="163">
        <v>1</v>
      </c>
      <c r="AA58" s="163">
        <v>1</v>
      </c>
      <c r="AB58" s="163">
        <v>1</v>
      </c>
      <c r="AC58" s="163">
        <v>1</v>
      </c>
      <c r="AD58" s="164">
        <v>1</v>
      </c>
      <c r="AE58" s="165">
        <v>1</v>
      </c>
      <c r="AF58" s="163">
        <v>1</v>
      </c>
      <c r="AG58" s="163">
        <v>1</v>
      </c>
      <c r="AH58" s="163">
        <v>1</v>
      </c>
      <c r="AI58" s="163">
        <v>1</v>
      </c>
      <c r="AJ58" s="163">
        <v>1</v>
      </c>
      <c r="AK58" s="163">
        <v>1</v>
      </c>
      <c r="AL58" s="163">
        <v>1</v>
      </c>
      <c r="AM58" s="163">
        <v>1</v>
      </c>
      <c r="AN58" s="163">
        <v>1</v>
      </c>
      <c r="AO58" s="163">
        <v>1</v>
      </c>
      <c r="AP58" s="164">
        <v>1</v>
      </c>
      <c r="AQ58" s="165">
        <v>1</v>
      </c>
      <c r="AR58" s="163">
        <v>1</v>
      </c>
      <c r="AS58" s="163">
        <v>1</v>
      </c>
      <c r="AT58" s="163">
        <v>1</v>
      </c>
      <c r="AU58" s="163">
        <v>1</v>
      </c>
      <c r="AV58" s="163">
        <v>1</v>
      </c>
      <c r="AW58" s="163">
        <v>1</v>
      </c>
      <c r="AX58" s="163">
        <v>1</v>
      </c>
      <c r="AY58" s="163">
        <v>1</v>
      </c>
      <c r="AZ58" s="163">
        <v>1</v>
      </c>
      <c r="BA58" s="163">
        <v>1</v>
      </c>
      <c r="BB58" s="177">
        <v>1</v>
      </c>
    </row>
    <row r="59" spans="1:54" ht="15" customHeight="1" x14ac:dyDescent="0.3">
      <c r="A59" s="1"/>
      <c r="B59" s="298" t="s">
        <v>74</v>
      </c>
      <c r="C59" s="299"/>
      <c r="D59" s="299"/>
      <c r="E59" s="299"/>
      <c r="F59" s="287"/>
      <c r="G59" s="173">
        <v>1</v>
      </c>
      <c r="H59" s="154">
        <v>1</v>
      </c>
      <c r="I59" s="154">
        <v>1</v>
      </c>
      <c r="J59" s="163">
        <v>1</v>
      </c>
      <c r="K59" s="163">
        <v>1</v>
      </c>
      <c r="L59" s="163">
        <v>1</v>
      </c>
      <c r="M59" s="163">
        <v>1</v>
      </c>
      <c r="N59" s="163">
        <v>1</v>
      </c>
      <c r="O59" s="163">
        <v>1</v>
      </c>
      <c r="P59" s="163">
        <v>1</v>
      </c>
      <c r="Q59" s="163">
        <v>1</v>
      </c>
      <c r="R59" s="164">
        <v>1</v>
      </c>
      <c r="S59" s="165">
        <v>1</v>
      </c>
      <c r="T59" s="163">
        <v>1</v>
      </c>
      <c r="U59" s="163">
        <v>1</v>
      </c>
      <c r="V59" s="163">
        <v>1</v>
      </c>
      <c r="W59" s="163">
        <v>1</v>
      </c>
      <c r="X59" s="163">
        <v>1</v>
      </c>
      <c r="Y59" s="163">
        <v>1</v>
      </c>
      <c r="Z59" s="163">
        <v>1</v>
      </c>
      <c r="AA59" s="163">
        <v>1</v>
      </c>
      <c r="AB59" s="163">
        <v>1</v>
      </c>
      <c r="AC59" s="163">
        <v>1</v>
      </c>
      <c r="AD59" s="164">
        <v>1</v>
      </c>
      <c r="AE59" s="165">
        <v>1</v>
      </c>
      <c r="AF59" s="163">
        <v>1</v>
      </c>
      <c r="AG59" s="163">
        <v>1</v>
      </c>
      <c r="AH59" s="163">
        <v>1</v>
      </c>
      <c r="AI59" s="163">
        <v>1</v>
      </c>
      <c r="AJ59" s="163">
        <v>1</v>
      </c>
      <c r="AK59" s="163">
        <v>1</v>
      </c>
      <c r="AL59" s="163">
        <v>1</v>
      </c>
      <c r="AM59" s="163">
        <v>1</v>
      </c>
      <c r="AN59" s="163">
        <v>1</v>
      </c>
      <c r="AO59" s="163">
        <v>1</v>
      </c>
      <c r="AP59" s="164">
        <v>1</v>
      </c>
      <c r="AQ59" s="165">
        <v>1</v>
      </c>
      <c r="AR59" s="163">
        <v>1</v>
      </c>
      <c r="AS59" s="163">
        <v>1</v>
      </c>
      <c r="AT59" s="163">
        <v>1</v>
      </c>
      <c r="AU59" s="163">
        <v>1</v>
      </c>
      <c r="AV59" s="163">
        <v>1</v>
      </c>
      <c r="AW59" s="163">
        <v>1</v>
      </c>
      <c r="AX59" s="163">
        <v>1</v>
      </c>
      <c r="AY59" s="163">
        <v>1</v>
      </c>
      <c r="AZ59" s="163">
        <v>1</v>
      </c>
      <c r="BA59" s="163">
        <v>1</v>
      </c>
      <c r="BB59" s="177">
        <v>1</v>
      </c>
    </row>
    <row r="60" spans="1:54" ht="15" customHeight="1" x14ac:dyDescent="0.3">
      <c r="A60" s="1"/>
      <c r="B60" s="298" t="s">
        <v>75</v>
      </c>
      <c r="C60" s="299"/>
      <c r="D60" s="299"/>
      <c r="E60" s="299"/>
      <c r="F60" s="287"/>
      <c r="G60" s="173">
        <v>1</v>
      </c>
      <c r="H60" s="154">
        <v>1</v>
      </c>
      <c r="I60" s="154">
        <v>1</v>
      </c>
      <c r="J60" s="163">
        <v>1</v>
      </c>
      <c r="K60" s="163">
        <v>1</v>
      </c>
      <c r="L60" s="163">
        <v>1</v>
      </c>
      <c r="M60" s="163">
        <v>1</v>
      </c>
      <c r="N60" s="163">
        <v>1</v>
      </c>
      <c r="O60" s="163">
        <v>1</v>
      </c>
      <c r="P60" s="163">
        <v>1</v>
      </c>
      <c r="Q60" s="163">
        <v>1</v>
      </c>
      <c r="R60" s="164">
        <v>1</v>
      </c>
      <c r="S60" s="165">
        <v>1</v>
      </c>
      <c r="T60" s="163">
        <v>1</v>
      </c>
      <c r="U60" s="163">
        <v>1</v>
      </c>
      <c r="V60" s="163">
        <v>1</v>
      </c>
      <c r="W60" s="163">
        <v>1</v>
      </c>
      <c r="X60" s="163">
        <v>1</v>
      </c>
      <c r="Y60" s="163">
        <v>1</v>
      </c>
      <c r="Z60" s="163">
        <v>1</v>
      </c>
      <c r="AA60" s="163">
        <v>1</v>
      </c>
      <c r="AB60" s="163">
        <v>1</v>
      </c>
      <c r="AC60" s="163">
        <v>1</v>
      </c>
      <c r="AD60" s="164">
        <v>1</v>
      </c>
      <c r="AE60" s="165">
        <v>1</v>
      </c>
      <c r="AF60" s="163">
        <v>1</v>
      </c>
      <c r="AG60" s="163">
        <v>1</v>
      </c>
      <c r="AH60" s="163">
        <v>1</v>
      </c>
      <c r="AI60" s="163">
        <v>1</v>
      </c>
      <c r="AJ60" s="163">
        <v>1</v>
      </c>
      <c r="AK60" s="163">
        <v>1</v>
      </c>
      <c r="AL60" s="163">
        <v>1</v>
      </c>
      <c r="AM60" s="163">
        <v>1</v>
      </c>
      <c r="AN60" s="163">
        <v>1</v>
      </c>
      <c r="AO60" s="163">
        <v>1</v>
      </c>
      <c r="AP60" s="164">
        <v>1</v>
      </c>
      <c r="AQ60" s="165">
        <v>1</v>
      </c>
      <c r="AR60" s="163">
        <v>1</v>
      </c>
      <c r="AS60" s="163">
        <v>1</v>
      </c>
      <c r="AT60" s="163">
        <v>1</v>
      </c>
      <c r="AU60" s="163">
        <v>1</v>
      </c>
      <c r="AV60" s="163">
        <v>1</v>
      </c>
      <c r="AW60" s="163">
        <v>1</v>
      </c>
      <c r="AX60" s="163">
        <v>1</v>
      </c>
      <c r="AY60" s="163">
        <v>1</v>
      </c>
      <c r="AZ60" s="163">
        <v>1</v>
      </c>
      <c r="BA60" s="163">
        <v>1</v>
      </c>
      <c r="BB60" s="177">
        <v>1</v>
      </c>
    </row>
    <row r="61" spans="1:54" ht="15.75" customHeight="1" x14ac:dyDescent="0.3">
      <c r="A61" s="1"/>
      <c r="B61" s="320" t="s">
        <v>76</v>
      </c>
      <c r="C61" s="299"/>
      <c r="D61" s="299"/>
      <c r="E61" s="299"/>
      <c r="F61" s="287"/>
      <c r="G61" s="173">
        <v>1</v>
      </c>
      <c r="H61" s="154">
        <v>1</v>
      </c>
      <c r="I61" s="154">
        <v>1</v>
      </c>
      <c r="J61" s="163">
        <v>1</v>
      </c>
      <c r="K61" s="163">
        <v>1</v>
      </c>
      <c r="L61" s="163">
        <v>1</v>
      </c>
      <c r="M61" s="163">
        <v>1</v>
      </c>
      <c r="N61" s="163">
        <v>1</v>
      </c>
      <c r="O61" s="163">
        <v>1</v>
      </c>
      <c r="P61" s="163">
        <v>1</v>
      </c>
      <c r="Q61" s="163">
        <v>1</v>
      </c>
      <c r="R61" s="164">
        <v>1</v>
      </c>
      <c r="S61" s="165">
        <v>1</v>
      </c>
      <c r="T61" s="163">
        <v>1</v>
      </c>
      <c r="U61" s="163">
        <v>1</v>
      </c>
      <c r="V61" s="163">
        <v>1</v>
      </c>
      <c r="W61" s="163">
        <v>1</v>
      </c>
      <c r="X61" s="163">
        <v>1</v>
      </c>
      <c r="Y61" s="163">
        <v>1</v>
      </c>
      <c r="Z61" s="163">
        <v>1</v>
      </c>
      <c r="AA61" s="163">
        <v>1</v>
      </c>
      <c r="AB61" s="163">
        <v>1</v>
      </c>
      <c r="AC61" s="163">
        <v>1</v>
      </c>
      <c r="AD61" s="164">
        <v>1</v>
      </c>
      <c r="AE61" s="165">
        <v>1</v>
      </c>
      <c r="AF61" s="163">
        <v>1</v>
      </c>
      <c r="AG61" s="163">
        <v>1</v>
      </c>
      <c r="AH61" s="163">
        <v>1</v>
      </c>
      <c r="AI61" s="163">
        <v>1</v>
      </c>
      <c r="AJ61" s="163">
        <v>1</v>
      </c>
      <c r="AK61" s="163">
        <v>1</v>
      </c>
      <c r="AL61" s="163">
        <v>1</v>
      </c>
      <c r="AM61" s="163">
        <v>1</v>
      </c>
      <c r="AN61" s="163">
        <v>1</v>
      </c>
      <c r="AO61" s="163">
        <v>1</v>
      </c>
      <c r="AP61" s="164">
        <v>1</v>
      </c>
      <c r="AQ61" s="165">
        <v>1</v>
      </c>
      <c r="AR61" s="163">
        <v>1</v>
      </c>
      <c r="AS61" s="163">
        <v>1</v>
      </c>
      <c r="AT61" s="163">
        <v>1</v>
      </c>
      <c r="AU61" s="163">
        <v>1</v>
      </c>
      <c r="AV61" s="163">
        <v>1</v>
      </c>
      <c r="AW61" s="163">
        <v>1</v>
      </c>
      <c r="AX61" s="163">
        <v>1</v>
      </c>
      <c r="AY61" s="163">
        <v>1</v>
      </c>
      <c r="AZ61" s="163">
        <v>1</v>
      </c>
      <c r="BA61" s="163">
        <v>1</v>
      </c>
      <c r="BB61" s="177">
        <v>1</v>
      </c>
    </row>
    <row r="62" spans="1:54" ht="15" customHeight="1" x14ac:dyDescent="0.3">
      <c r="A62" s="1"/>
      <c r="B62" s="300" t="s">
        <v>77</v>
      </c>
      <c r="C62" s="299"/>
      <c r="D62" s="299"/>
      <c r="E62" s="299"/>
      <c r="F62" s="287"/>
      <c r="G62" s="173">
        <v>1</v>
      </c>
      <c r="H62" s="154">
        <v>1</v>
      </c>
      <c r="I62" s="154">
        <v>1</v>
      </c>
      <c r="J62" s="163">
        <v>1</v>
      </c>
      <c r="K62" s="163">
        <v>1</v>
      </c>
      <c r="L62" s="163">
        <v>1</v>
      </c>
      <c r="M62" s="163">
        <v>1</v>
      </c>
      <c r="N62" s="163">
        <v>1</v>
      </c>
      <c r="O62" s="163">
        <v>1</v>
      </c>
      <c r="P62" s="163">
        <v>1</v>
      </c>
      <c r="Q62" s="163">
        <v>1</v>
      </c>
      <c r="R62" s="164">
        <v>1</v>
      </c>
      <c r="S62" s="165">
        <v>1</v>
      </c>
      <c r="T62" s="163">
        <v>1</v>
      </c>
      <c r="U62" s="163">
        <v>1</v>
      </c>
      <c r="V62" s="163">
        <v>1</v>
      </c>
      <c r="W62" s="163">
        <v>1</v>
      </c>
      <c r="X62" s="163">
        <v>1</v>
      </c>
      <c r="Y62" s="163">
        <v>1</v>
      </c>
      <c r="Z62" s="163">
        <v>1</v>
      </c>
      <c r="AA62" s="163">
        <v>1</v>
      </c>
      <c r="AB62" s="163">
        <v>1</v>
      </c>
      <c r="AC62" s="163">
        <v>1</v>
      </c>
      <c r="AD62" s="164">
        <v>1</v>
      </c>
      <c r="AE62" s="165">
        <v>1</v>
      </c>
      <c r="AF62" s="163">
        <v>1</v>
      </c>
      <c r="AG62" s="163">
        <v>1</v>
      </c>
      <c r="AH62" s="163">
        <v>1</v>
      </c>
      <c r="AI62" s="163">
        <v>1</v>
      </c>
      <c r="AJ62" s="163">
        <v>1</v>
      </c>
      <c r="AK62" s="163">
        <v>1</v>
      </c>
      <c r="AL62" s="163">
        <v>1</v>
      </c>
      <c r="AM62" s="163">
        <v>1</v>
      </c>
      <c r="AN62" s="163">
        <v>1</v>
      </c>
      <c r="AO62" s="163">
        <v>1</v>
      </c>
      <c r="AP62" s="164">
        <v>1</v>
      </c>
      <c r="AQ62" s="165">
        <v>1</v>
      </c>
      <c r="AR62" s="163">
        <v>1</v>
      </c>
      <c r="AS62" s="163">
        <v>1</v>
      </c>
      <c r="AT62" s="163">
        <v>1</v>
      </c>
      <c r="AU62" s="163">
        <v>1</v>
      </c>
      <c r="AV62" s="163">
        <v>1</v>
      </c>
      <c r="AW62" s="163">
        <v>1</v>
      </c>
      <c r="AX62" s="163">
        <v>1</v>
      </c>
      <c r="AY62" s="163">
        <v>1</v>
      </c>
      <c r="AZ62" s="163">
        <v>1</v>
      </c>
      <c r="BA62" s="163">
        <v>1</v>
      </c>
      <c r="BB62" s="177">
        <v>1</v>
      </c>
    </row>
    <row r="63" spans="1:54" ht="14.4" x14ac:dyDescent="0.3">
      <c r="A63" s="1"/>
      <c r="B63" s="300" t="s">
        <v>78</v>
      </c>
      <c r="C63" s="299"/>
      <c r="D63" s="299"/>
      <c r="E63" s="299"/>
      <c r="F63" s="287"/>
      <c r="G63" s="173">
        <v>1</v>
      </c>
      <c r="H63" s="154">
        <v>1</v>
      </c>
      <c r="I63" s="154">
        <v>1</v>
      </c>
      <c r="J63" s="163">
        <v>1</v>
      </c>
      <c r="K63" s="163">
        <v>1</v>
      </c>
      <c r="L63" s="163">
        <v>1</v>
      </c>
      <c r="M63" s="163">
        <v>1</v>
      </c>
      <c r="N63" s="163">
        <v>1</v>
      </c>
      <c r="O63" s="163">
        <v>1</v>
      </c>
      <c r="P63" s="163">
        <v>1</v>
      </c>
      <c r="Q63" s="163">
        <v>1</v>
      </c>
      <c r="R63" s="164">
        <v>1</v>
      </c>
      <c r="S63" s="165">
        <v>1</v>
      </c>
      <c r="T63" s="163">
        <v>1</v>
      </c>
      <c r="U63" s="163">
        <v>1</v>
      </c>
      <c r="V63" s="163">
        <v>1</v>
      </c>
      <c r="W63" s="163">
        <v>1</v>
      </c>
      <c r="X63" s="163">
        <v>1</v>
      </c>
      <c r="Y63" s="163">
        <v>1</v>
      </c>
      <c r="Z63" s="163">
        <v>1</v>
      </c>
      <c r="AA63" s="163">
        <v>1</v>
      </c>
      <c r="AB63" s="163">
        <v>1</v>
      </c>
      <c r="AC63" s="163">
        <v>1</v>
      </c>
      <c r="AD63" s="164">
        <v>1</v>
      </c>
      <c r="AE63" s="165">
        <v>1</v>
      </c>
      <c r="AF63" s="163">
        <v>1</v>
      </c>
      <c r="AG63" s="163">
        <v>1</v>
      </c>
      <c r="AH63" s="163">
        <v>1</v>
      </c>
      <c r="AI63" s="163">
        <v>1</v>
      </c>
      <c r="AJ63" s="163">
        <v>1</v>
      </c>
      <c r="AK63" s="163">
        <v>1</v>
      </c>
      <c r="AL63" s="163">
        <v>1</v>
      </c>
      <c r="AM63" s="163">
        <v>1</v>
      </c>
      <c r="AN63" s="163">
        <v>1</v>
      </c>
      <c r="AO63" s="163">
        <v>1</v>
      </c>
      <c r="AP63" s="164">
        <v>1</v>
      </c>
      <c r="AQ63" s="165">
        <v>1</v>
      </c>
      <c r="AR63" s="163">
        <v>1</v>
      </c>
      <c r="AS63" s="163">
        <v>1</v>
      </c>
      <c r="AT63" s="163">
        <v>1</v>
      </c>
      <c r="AU63" s="163">
        <v>1</v>
      </c>
      <c r="AV63" s="163">
        <v>1</v>
      </c>
      <c r="AW63" s="163">
        <v>1</v>
      </c>
      <c r="AX63" s="163">
        <v>1</v>
      </c>
      <c r="AY63" s="163">
        <v>1</v>
      </c>
      <c r="AZ63" s="163">
        <v>1</v>
      </c>
      <c r="BA63" s="163">
        <v>1</v>
      </c>
      <c r="BB63" s="177">
        <v>1</v>
      </c>
    </row>
    <row r="64" spans="1:54" ht="14.4" x14ac:dyDescent="0.3">
      <c r="A64" s="1"/>
      <c r="B64" s="301" t="s">
        <v>79</v>
      </c>
      <c r="C64" s="299"/>
      <c r="D64" s="299"/>
      <c r="E64" s="299"/>
      <c r="F64" s="287"/>
      <c r="G64" s="173">
        <v>1</v>
      </c>
      <c r="H64" s="154">
        <v>1</v>
      </c>
      <c r="I64" s="154">
        <v>1</v>
      </c>
      <c r="J64" s="163">
        <v>1</v>
      </c>
      <c r="K64" s="163">
        <v>1</v>
      </c>
      <c r="L64" s="163">
        <v>1</v>
      </c>
      <c r="M64" s="163">
        <v>1</v>
      </c>
      <c r="N64" s="163">
        <v>1</v>
      </c>
      <c r="O64" s="163">
        <v>1</v>
      </c>
      <c r="P64" s="163">
        <v>1</v>
      </c>
      <c r="Q64" s="163">
        <v>1</v>
      </c>
      <c r="R64" s="164">
        <v>1</v>
      </c>
      <c r="S64" s="165">
        <v>1</v>
      </c>
      <c r="T64" s="163">
        <v>1</v>
      </c>
      <c r="U64" s="182">
        <v>1</v>
      </c>
      <c r="V64" s="183">
        <v>1</v>
      </c>
      <c r="W64" s="165">
        <v>1</v>
      </c>
      <c r="X64" s="163">
        <v>1</v>
      </c>
      <c r="Y64" s="163">
        <v>1</v>
      </c>
      <c r="Z64" s="182">
        <v>1</v>
      </c>
      <c r="AA64" s="163">
        <v>1</v>
      </c>
      <c r="AB64" s="163">
        <v>1</v>
      </c>
      <c r="AC64" s="163">
        <v>1</v>
      </c>
      <c r="AD64" s="164">
        <v>1</v>
      </c>
      <c r="AE64" s="165">
        <v>1</v>
      </c>
      <c r="AF64" s="163">
        <v>1</v>
      </c>
      <c r="AG64" s="163">
        <v>1</v>
      </c>
      <c r="AH64" s="163">
        <v>1</v>
      </c>
      <c r="AI64" s="163">
        <v>1</v>
      </c>
      <c r="AJ64" s="163">
        <v>1</v>
      </c>
      <c r="AK64" s="163">
        <v>1</v>
      </c>
      <c r="AL64" s="163">
        <v>1</v>
      </c>
      <c r="AM64" s="163">
        <v>1</v>
      </c>
      <c r="AN64" s="163">
        <v>1</v>
      </c>
      <c r="AO64" s="163">
        <v>1</v>
      </c>
      <c r="AP64" s="164">
        <v>1</v>
      </c>
      <c r="AQ64" s="165">
        <v>1</v>
      </c>
      <c r="AR64" s="163">
        <v>1</v>
      </c>
      <c r="AS64" s="163">
        <v>1</v>
      </c>
      <c r="AT64" s="183">
        <v>1</v>
      </c>
      <c r="AU64" s="183">
        <v>1</v>
      </c>
      <c r="AV64" s="183">
        <v>1</v>
      </c>
      <c r="AW64" s="183">
        <v>1</v>
      </c>
      <c r="AX64" s="183">
        <v>1</v>
      </c>
      <c r="AY64" s="183">
        <v>1</v>
      </c>
      <c r="AZ64" s="183">
        <v>1</v>
      </c>
      <c r="BA64" s="183">
        <v>1</v>
      </c>
      <c r="BB64" s="184">
        <v>1</v>
      </c>
    </row>
    <row r="65" spans="1:54" ht="14.4" x14ac:dyDescent="0.3">
      <c r="A65" s="1"/>
      <c r="B65" s="310" t="s">
        <v>66</v>
      </c>
      <c r="C65" s="299"/>
      <c r="D65" s="299"/>
      <c r="E65" s="299"/>
      <c r="F65" s="287"/>
      <c r="G65" s="173">
        <v>1</v>
      </c>
      <c r="H65" s="154">
        <v>1</v>
      </c>
      <c r="I65" s="154">
        <v>1</v>
      </c>
      <c r="J65" s="163">
        <v>1</v>
      </c>
      <c r="K65" s="163">
        <v>1</v>
      </c>
      <c r="L65" s="163">
        <v>1</v>
      </c>
      <c r="M65" s="163">
        <v>1</v>
      </c>
      <c r="N65" s="163">
        <v>1</v>
      </c>
      <c r="O65" s="163">
        <v>1</v>
      </c>
      <c r="P65" s="163">
        <v>1</v>
      </c>
      <c r="Q65" s="163">
        <v>1</v>
      </c>
      <c r="R65" s="164">
        <v>1</v>
      </c>
      <c r="S65" s="165">
        <v>1</v>
      </c>
      <c r="T65" s="163">
        <v>1</v>
      </c>
      <c r="U65" s="182">
        <v>1</v>
      </c>
      <c r="V65" s="183">
        <v>1</v>
      </c>
      <c r="W65" s="165">
        <v>1</v>
      </c>
      <c r="X65" s="163">
        <v>1</v>
      </c>
      <c r="Y65" s="163">
        <v>1</v>
      </c>
      <c r="Z65" s="182">
        <v>1</v>
      </c>
      <c r="AA65" s="163">
        <v>1</v>
      </c>
      <c r="AB65" s="163">
        <v>1</v>
      </c>
      <c r="AC65" s="163">
        <v>1</v>
      </c>
      <c r="AD65" s="164">
        <v>1</v>
      </c>
      <c r="AE65" s="165">
        <v>1</v>
      </c>
      <c r="AF65" s="163">
        <v>1</v>
      </c>
      <c r="AG65" s="163">
        <v>1</v>
      </c>
      <c r="AH65" s="163">
        <v>1</v>
      </c>
      <c r="AI65" s="163">
        <v>1</v>
      </c>
      <c r="AJ65" s="163">
        <v>1</v>
      </c>
      <c r="AK65" s="163">
        <v>1</v>
      </c>
      <c r="AL65" s="163">
        <v>1</v>
      </c>
      <c r="AM65" s="163">
        <v>1</v>
      </c>
      <c r="AN65" s="163">
        <v>1</v>
      </c>
      <c r="AO65" s="163">
        <v>1</v>
      </c>
      <c r="AP65" s="164">
        <v>1</v>
      </c>
      <c r="AQ65" s="165">
        <v>1</v>
      </c>
      <c r="AR65" s="163">
        <v>1</v>
      </c>
      <c r="AS65" s="163">
        <v>1</v>
      </c>
      <c r="AT65" s="183">
        <v>1</v>
      </c>
      <c r="AU65" s="183">
        <v>1</v>
      </c>
      <c r="AV65" s="183">
        <v>1</v>
      </c>
      <c r="AW65" s="183">
        <v>1</v>
      </c>
      <c r="AX65" s="183">
        <v>1</v>
      </c>
      <c r="AY65" s="183">
        <v>1</v>
      </c>
      <c r="AZ65" s="183">
        <v>1</v>
      </c>
      <c r="BA65" s="183">
        <v>1</v>
      </c>
      <c r="BB65" s="184">
        <v>1</v>
      </c>
    </row>
    <row r="66" spans="1:54" ht="14.4" x14ac:dyDescent="0.3">
      <c r="A66" s="1"/>
      <c r="B66" s="107"/>
      <c r="C66" s="107"/>
      <c r="D66" s="107"/>
      <c r="E66" s="107"/>
      <c r="F66" s="107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</row>
    <row r="67" spans="1:54" ht="14.4" x14ac:dyDescent="0.3">
      <c r="A67" s="100"/>
      <c r="B67" s="100"/>
      <c r="C67" s="100"/>
      <c r="D67" s="1"/>
      <c r="E67" s="1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5"/>
      <c r="R67" s="87">
        <v>2025</v>
      </c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5"/>
      <c r="AD67" s="87">
        <v>2026</v>
      </c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5"/>
      <c r="AP67" s="88">
        <v>2027</v>
      </c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5"/>
      <c r="BB67" s="139">
        <v>2028</v>
      </c>
    </row>
    <row r="68" spans="1:54" ht="15.75" customHeight="1" x14ac:dyDescent="0.3">
      <c r="A68" s="1"/>
      <c r="B68" s="304" t="s">
        <v>55</v>
      </c>
      <c r="C68" s="299"/>
      <c r="D68" s="299"/>
      <c r="E68" s="299"/>
      <c r="F68" s="287"/>
      <c r="G68" s="101" t="s">
        <v>24</v>
      </c>
      <c r="H68" s="101" t="s">
        <v>25</v>
      </c>
      <c r="I68" s="101" t="s">
        <v>38</v>
      </c>
      <c r="J68" s="101" t="s">
        <v>26</v>
      </c>
      <c r="K68" s="101" t="s">
        <v>27</v>
      </c>
      <c r="L68" s="101" t="s">
        <v>28</v>
      </c>
      <c r="M68" s="101" t="s">
        <v>29</v>
      </c>
      <c r="N68" s="101" t="s">
        <v>30</v>
      </c>
      <c r="O68" s="101" t="s">
        <v>31</v>
      </c>
      <c r="P68" s="101" t="s">
        <v>32</v>
      </c>
      <c r="Q68" s="101" t="s">
        <v>33</v>
      </c>
      <c r="R68" s="102" t="s">
        <v>34</v>
      </c>
      <c r="S68" s="101" t="s">
        <v>24</v>
      </c>
      <c r="T68" s="101" t="s">
        <v>25</v>
      </c>
      <c r="U68" s="101" t="s">
        <v>38</v>
      </c>
      <c r="V68" s="101" t="s">
        <v>26</v>
      </c>
      <c r="W68" s="101" t="s">
        <v>27</v>
      </c>
      <c r="X68" s="101" t="s">
        <v>28</v>
      </c>
      <c r="Y68" s="101" t="s">
        <v>29</v>
      </c>
      <c r="Z68" s="101" t="s">
        <v>30</v>
      </c>
      <c r="AA68" s="101" t="s">
        <v>31</v>
      </c>
      <c r="AB68" s="101" t="s">
        <v>32</v>
      </c>
      <c r="AC68" s="101" t="s">
        <v>33</v>
      </c>
      <c r="AD68" s="102" t="s">
        <v>34</v>
      </c>
      <c r="AE68" s="101" t="s">
        <v>24</v>
      </c>
      <c r="AF68" s="101" t="s">
        <v>25</v>
      </c>
      <c r="AG68" s="101" t="s">
        <v>38</v>
      </c>
      <c r="AH68" s="101" t="s">
        <v>26</v>
      </c>
      <c r="AI68" s="101" t="s">
        <v>27</v>
      </c>
      <c r="AJ68" s="101" t="s">
        <v>28</v>
      </c>
      <c r="AK68" s="101" t="s">
        <v>29</v>
      </c>
      <c r="AL68" s="101" t="s">
        <v>30</v>
      </c>
      <c r="AM68" s="101" t="s">
        <v>31</v>
      </c>
      <c r="AN68" s="101" t="s">
        <v>32</v>
      </c>
      <c r="AO68" s="101" t="s">
        <v>33</v>
      </c>
      <c r="AP68" s="102" t="s">
        <v>34</v>
      </c>
      <c r="AQ68" s="101" t="s">
        <v>24</v>
      </c>
      <c r="AR68" s="101" t="s">
        <v>25</v>
      </c>
      <c r="AS68" s="101" t="s">
        <v>38</v>
      </c>
      <c r="AT68" s="101" t="s">
        <v>26</v>
      </c>
      <c r="AU68" s="101" t="s">
        <v>27</v>
      </c>
      <c r="AV68" s="101" t="s">
        <v>28</v>
      </c>
      <c r="AW68" s="101" t="s">
        <v>29</v>
      </c>
      <c r="AX68" s="101" t="s">
        <v>30</v>
      </c>
      <c r="AY68" s="101" t="s">
        <v>31</v>
      </c>
      <c r="AZ68" s="101" t="s">
        <v>32</v>
      </c>
      <c r="BA68" s="101" t="s">
        <v>33</v>
      </c>
      <c r="BB68" s="142" t="s">
        <v>34</v>
      </c>
    </row>
    <row r="69" spans="1:54" ht="15.75" customHeight="1" x14ac:dyDescent="0.3">
      <c r="A69" s="108"/>
      <c r="B69" s="306" t="s">
        <v>51</v>
      </c>
      <c r="C69" s="299"/>
      <c r="D69" s="299"/>
      <c r="E69" s="299"/>
      <c r="F69" s="287"/>
      <c r="G69" s="185">
        <f>SUM(G70:G72)</f>
        <v>3</v>
      </c>
      <c r="H69" s="185">
        <f t="shared" ref="H69:BB69" si="21">SUM(H70:H72)</f>
        <v>3</v>
      </c>
      <c r="I69" s="185">
        <f t="shared" si="21"/>
        <v>3</v>
      </c>
      <c r="J69" s="185">
        <f t="shared" si="21"/>
        <v>3</v>
      </c>
      <c r="K69" s="185">
        <f t="shared" si="21"/>
        <v>3</v>
      </c>
      <c r="L69" s="185">
        <f t="shared" si="21"/>
        <v>3</v>
      </c>
      <c r="M69" s="185">
        <f t="shared" si="21"/>
        <v>3</v>
      </c>
      <c r="N69" s="185">
        <f t="shared" si="21"/>
        <v>3</v>
      </c>
      <c r="O69" s="185">
        <f t="shared" si="21"/>
        <v>3</v>
      </c>
      <c r="P69" s="185">
        <f t="shared" si="21"/>
        <v>3</v>
      </c>
      <c r="Q69" s="185">
        <f t="shared" si="21"/>
        <v>3</v>
      </c>
      <c r="R69" s="186">
        <f t="shared" si="21"/>
        <v>3</v>
      </c>
      <c r="S69" s="187">
        <f t="shared" si="21"/>
        <v>3</v>
      </c>
      <c r="T69" s="185">
        <f t="shared" si="21"/>
        <v>3</v>
      </c>
      <c r="U69" s="185">
        <f t="shared" si="21"/>
        <v>3</v>
      </c>
      <c r="V69" s="185">
        <f t="shared" si="21"/>
        <v>3</v>
      </c>
      <c r="W69" s="185">
        <f t="shared" si="21"/>
        <v>3</v>
      </c>
      <c r="X69" s="185">
        <f t="shared" si="21"/>
        <v>3</v>
      </c>
      <c r="Y69" s="185">
        <f t="shared" si="21"/>
        <v>3</v>
      </c>
      <c r="Z69" s="185">
        <f t="shared" si="21"/>
        <v>3</v>
      </c>
      <c r="AA69" s="185">
        <f t="shared" si="21"/>
        <v>3</v>
      </c>
      <c r="AB69" s="185">
        <f t="shared" si="21"/>
        <v>3</v>
      </c>
      <c r="AC69" s="185">
        <f t="shared" si="21"/>
        <v>3</v>
      </c>
      <c r="AD69" s="186">
        <f t="shared" si="21"/>
        <v>3</v>
      </c>
      <c r="AE69" s="187">
        <f t="shared" si="21"/>
        <v>3</v>
      </c>
      <c r="AF69" s="185">
        <f t="shared" si="21"/>
        <v>3</v>
      </c>
      <c r="AG69" s="185">
        <f t="shared" si="21"/>
        <v>3</v>
      </c>
      <c r="AH69" s="185">
        <f t="shared" si="21"/>
        <v>3</v>
      </c>
      <c r="AI69" s="185">
        <f t="shared" si="21"/>
        <v>3</v>
      </c>
      <c r="AJ69" s="185">
        <f t="shared" si="21"/>
        <v>3</v>
      </c>
      <c r="AK69" s="185">
        <f t="shared" si="21"/>
        <v>3</v>
      </c>
      <c r="AL69" s="185">
        <f t="shared" si="21"/>
        <v>3</v>
      </c>
      <c r="AM69" s="185">
        <f t="shared" si="21"/>
        <v>3</v>
      </c>
      <c r="AN69" s="185">
        <f t="shared" si="21"/>
        <v>3</v>
      </c>
      <c r="AO69" s="185">
        <f t="shared" si="21"/>
        <v>3</v>
      </c>
      <c r="AP69" s="186">
        <f t="shared" si="21"/>
        <v>3</v>
      </c>
      <c r="AQ69" s="187">
        <f t="shared" si="21"/>
        <v>3</v>
      </c>
      <c r="AR69" s="185">
        <f t="shared" si="21"/>
        <v>3</v>
      </c>
      <c r="AS69" s="185">
        <f t="shared" si="21"/>
        <v>3</v>
      </c>
      <c r="AT69" s="185">
        <f t="shared" si="21"/>
        <v>3</v>
      </c>
      <c r="AU69" s="185">
        <f t="shared" si="21"/>
        <v>3</v>
      </c>
      <c r="AV69" s="185">
        <f t="shared" si="21"/>
        <v>3</v>
      </c>
      <c r="AW69" s="185">
        <f t="shared" si="21"/>
        <v>3</v>
      </c>
      <c r="AX69" s="185">
        <f t="shared" si="21"/>
        <v>3</v>
      </c>
      <c r="AY69" s="185">
        <f t="shared" si="21"/>
        <v>3</v>
      </c>
      <c r="AZ69" s="185">
        <f t="shared" si="21"/>
        <v>3</v>
      </c>
      <c r="BA69" s="185">
        <f t="shared" si="21"/>
        <v>3</v>
      </c>
      <c r="BB69" s="188">
        <f t="shared" si="21"/>
        <v>3</v>
      </c>
    </row>
    <row r="70" spans="1:54" ht="15.75" customHeight="1" x14ac:dyDescent="0.3">
      <c r="A70" s="46"/>
      <c r="B70" s="315" t="s">
        <v>80</v>
      </c>
      <c r="C70" s="299"/>
      <c r="D70" s="299"/>
      <c r="E70" s="299"/>
      <c r="F70" s="287"/>
      <c r="G70" s="154">
        <v>1</v>
      </c>
      <c r="H70" s="154">
        <v>1</v>
      </c>
      <c r="I70" s="154">
        <v>1</v>
      </c>
      <c r="J70" s="163">
        <v>1</v>
      </c>
      <c r="K70" s="163">
        <v>1</v>
      </c>
      <c r="L70" s="163">
        <v>1</v>
      </c>
      <c r="M70" s="163">
        <v>1</v>
      </c>
      <c r="N70" s="163">
        <v>1</v>
      </c>
      <c r="O70" s="163">
        <v>1</v>
      </c>
      <c r="P70" s="163">
        <v>1</v>
      </c>
      <c r="Q70" s="163">
        <v>1</v>
      </c>
      <c r="R70" s="164">
        <v>1</v>
      </c>
      <c r="S70" s="189">
        <v>1</v>
      </c>
      <c r="T70" s="189">
        <v>1</v>
      </c>
      <c r="U70" s="189">
        <v>1</v>
      </c>
      <c r="V70" s="189">
        <v>1</v>
      </c>
      <c r="W70" s="189">
        <v>1</v>
      </c>
      <c r="X70" s="189">
        <v>1</v>
      </c>
      <c r="Y70" s="189">
        <v>1</v>
      </c>
      <c r="Z70" s="189">
        <v>1</v>
      </c>
      <c r="AA70" s="189">
        <v>1</v>
      </c>
      <c r="AB70" s="189">
        <v>1</v>
      </c>
      <c r="AC70" s="189">
        <v>1</v>
      </c>
      <c r="AD70" s="190">
        <v>1</v>
      </c>
      <c r="AE70" s="189">
        <v>1</v>
      </c>
      <c r="AF70" s="189">
        <v>1</v>
      </c>
      <c r="AG70" s="189">
        <v>1</v>
      </c>
      <c r="AH70" s="189">
        <v>1</v>
      </c>
      <c r="AI70" s="189">
        <v>1</v>
      </c>
      <c r="AJ70" s="189">
        <v>1</v>
      </c>
      <c r="AK70" s="189">
        <v>1</v>
      </c>
      <c r="AL70" s="189">
        <v>1</v>
      </c>
      <c r="AM70" s="189">
        <v>1</v>
      </c>
      <c r="AN70" s="189">
        <v>1</v>
      </c>
      <c r="AO70" s="189">
        <v>1</v>
      </c>
      <c r="AP70" s="190">
        <v>1</v>
      </c>
      <c r="AQ70" s="189">
        <v>1</v>
      </c>
      <c r="AR70" s="189">
        <v>1</v>
      </c>
      <c r="AS70" s="189">
        <v>1</v>
      </c>
      <c r="AT70" s="189">
        <v>1</v>
      </c>
      <c r="AU70" s="189">
        <v>1</v>
      </c>
      <c r="AV70" s="189">
        <v>1</v>
      </c>
      <c r="AW70" s="189">
        <v>1</v>
      </c>
      <c r="AX70" s="189">
        <v>1</v>
      </c>
      <c r="AY70" s="189">
        <v>1</v>
      </c>
      <c r="AZ70" s="189">
        <v>1</v>
      </c>
      <c r="BA70" s="189">
        <v>1</v>
      </c>
      <c r="BB70" s="191">
        <v>1</v>
      </c>
    </row>
    <row r="71" spans="1:54" ht="15.75" customHeight="1" x14ac:dyDescent="0.3">
      <c r="A71" s="46"/>
      <c r="B71" s="322" t="s">
        <v>119</v>
      </c>
      <c r="C71" s="299"/>
      <c r="D71" s="299"/>
      <c r="E71" s="287"/>
      <c r="F71" s="109">
        <f>1</f>
        <v>1</v>
      </c>
      <c r="G71" s="154">
        <v>1</v>
      </c>
      <c r="H71" s="154">
        <v>1</v>
      </c>
      <c r="I71" s="154">
        <v>1</v>
      </c>
      <c r="J71" s="163">
        <v>1</v>
      </c>
      <c r="K71" s="163">
        <v>1</v>
      </c>
      <c r="L71" s="163">
        <v>1</v>
      </c>
      <c r="M71" s="163">
        <v>1</v>
      </c>
      <c r="N71" s="163">
        <v>1</v>
      </c>
      <c r="O71" s="163">
        <v>1</v>
      </c>
      <c r="P71" s="163">
        <v>1</v>
      </c>
      <c r="Q71" s="163">
        <v>1</v>
      </c>
      <c r="R71" s="164">
        <v>1</v>
      </c>
      <c r="S71" s="179">
        <v>1</v>
      </c>
      <c r="T71" s="175">
        <v>1</v>
      </c>
      <c r="U71" s="175">
        <v>1</v>
      </c>
      <c r="V71" s="175">
        <v>1</v>
      </c>
      <c r="W71" s="175">
        <v>1</v>
      </c>
      <c r="X71" s="175">
        <v>1</v>
      </c>
      <c r="Y71" s="175">
        <v>1</v>
      </c>
      <c r="Z71" s="175">
        <v>1</v>
      </c>
      <c r="AA71" s="175">
        <v>1</v>
      </c>
      <c r="AB71" s="175">
        <v>1</v>
      </c>
      <c r="AC71" s="175">
        <v>1</v>
      </c>
      <c r="AD71" s="176">
        <v>1</v>
      </c>
      <c r="AE71" s="179">
        <v>1</v>
      </c>
      <c r="AF71" s="175">
        <v>1</v>
      </c>
      <c r="AG71" s="175">
        <v>1</v>
      </c>
      <c r="AH71" s="175">
        <v>1</v>
      </c>
      <c r="AI71" s="175">
        <v>1</v>
      </c>
      <c r="AJ71" s="175">
        <v>1</v>
      </c>
      <c r="AK71" s="175">
        <v>1</v>
      </c>
      <c r="AL71" s="175">
        <v>1</v>
      </c>
      <c r="AM71" s="175">
        <v>1</v>
      </c>
      <c r="AN71" s="175">
        <v>1</v>
      </c>
      <c r="AO71" s="175">
        <v>1</v>
      </c>
      <c r="AP71" s="176">
        <v>1</v>
      </c>
      <c r="AQ71" s="179">
        <v>1</v>
      </c>
      <c r="AR71" s="175">
        <v>1</v>
      </c>
      <c r="AS71" s="175">
        <v>1</v>
      </c>
      <c r="AT71" s="175">
        <v>1</v>
      </c>
      <c r="AU71" s="175">
        <v>1</v>
      </c>
      <c r="AV71" s="175">
        <v>1</v>
      </c>
      <c r="AW71" s="175">
        <v>1</v>
      </c>
      <c r="AX71" s="175">
        <v>1</v>
      </c>
      <c r="AY71" s="175">
        <v>1</v>
      </c>
      <c r="AZ71" s="175">
        <v>1</v>
      </c>
      <c r="BA71" s="175">
        <v>1</v>
      </c>
      <c r="BB71" s="181">
        <v>1</v>
      </c>
    </row>
    <row r="72" spans="1:54" ht="15.75" customHeight="1" x14ac:dyDescent="0.3">
      <c r="A72" s="46"/>
      <c r="B72" s="323" t="s">
        <v>81</v>
      </c>
      <c r="C72" s="299"/>
      <c r="D72" s="299"/>
      <c r="E72" s="299"/>
      <c r="F72" s="287"/>
      <c r="G72" s="154">
        <v>1</v>
      </c>
      <c r="H72" s="154">
        <v>1</v>
      </c>
      <c r="I72" s="154">
        <v>1</v>
      </c>
      <c r="J72" s="163">
        <v>1</v>
      </c>
      <c r="K72" s="163">
        <v>1</v>
      </c>
      <c r="L72" s="163">
        <v>1</v>
      </c>
      <c r="M72" s="163">
        <v>1</v>
      </c>
      <c r="N72" s="163">
        <v>1</v>
      </c>
      <c r="O72" s="163">
        <v>1</v>
      </c>
      <c r="P72" s="163">
        <v>1</v>
      </c>
      <c r="Q72" s="163">
        <v>1</v>
      </c>
      <c r="R72" s="164">
        <v>1</v>
      </c>
      <c r="S72" s="179">
        <v>1</v>
      </c>
      <c r="T72" s="175">
        <v>1</v>
      </c>
      <c r="U72" s="175">
        <v>1</v>
      </c>
      <c r="V72" s="175">
        <v>1</v>
      </c>
      <c r="W72" s="175">
        <v>1</v>
      </c>
      <c r="X72" s="175">
        <v>1</v>
      </c>
      <c r="Y72" s="175">
        <v>1</v>
      </c>
      <c r="Z72" s="175">
        <v>1</v>
      </c>
      <c r="AA72" s="175">
        <v>1</v>
      </c>
      <c r="AB72" s="175">
        <v>1</v>
      </c>
      <c r="AC72" s="175">
        <v>1</v>
      </c>
      <c r="AD72" s="176">
        <v>1</v>
      </c>
      <c r="AE72" s="179">
        <v>1</v>
      </c>
      <c r="AF72" s="175">
        <v>1</v>
      </c>
      <c r="AG72" s="175">
        <v>1</v>
      </c>
      <c r="AH72" s="175">
        <v>1</v>
      </c>
      <c r="AI72" s="175">
        <v>1</v>
      </c>
      <c r="AJ72" s="175">
        <v>1</v>
      </c>
      <c r="AK72" s="175">
        <v>1</v>
      </c>
      <c r="AL72" s="175">
        <v>1</v>
      </c>
      <c r="AM72" s="175">
        <v>1</v>
      </c>
      <c r="AN72" s="175">
        <v>1</v>
      </c>
      <c r="AO72" s="175">
        <v>1</v>
      </c>
      <c r="AP72" s="176">
        <v>1</v>
      </c>
      <c r="AQ72" s="179">
        <v>1</v>
      </c>
      <c r="AR72" s="175">
        <v>1</v>
      </c>
      <c r="AS72" s="175">
        <v>1</v>
      </c>
      <c r="AT72" s="175">
        <v>1</v>
      </c>
      <c r="AU72" s="175">
        <v>1</v>
      </c>
      <c r="AV72" s="175">
        <v>1</v>
      </c>
      <c r="AW72" s="175">
        <v>1</v>
      </c>
      <c r="AX72" s="175">
        <v>1</v>
      </c>
      <c r="AY72" s="175">
        <v>1</v>
      </c>
      <c r="AZ72" s="175">
        <v>1</v>
      </c>
      <c r="BA72" s="175">
        <v>1</v>
      </c>
      <c r="BB72" s="181">
        <v>1</v>
      </c>
    </row>
    <row r="73" spans="1:54" ht="15.75" customHeight="1" x14ac:dyDescent="0.3">
      <c r="A73" s="1"/>
      <c r="B73" s="1"/>
      <c r="C73" s="1"/>
      <c r="D73" s="1"/>
      <c r="E73" s="1"/>
      <c r="F73" s="1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104"/>
      <c r="R73" s="105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10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5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</row>
    <row r="74" spans="1:54" ht="14.4" x14ac:dyDescent="0.3">
      <c r="A74" s="100"/>
      <c r="B74" s="100"/>
      <c r="C74" s="100"/>
      <c r="D74" s="1"/>
      <c r="E74" s="1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5"/>
      <c r="R74" s="87">
        <v>2025</v>
      </c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5"/>
      <c r="AD74" s="87">
        <v>2026</v>
      </c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5"/>
      <c r="AP74" s="88">
        <v>2027</v>
      </c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5"/>
      <c r="BB74" s="139">
        <v>2028</v>
      </c>
    </row>
    <row r="75" spans="1:54" ht="15.75" customHeight="1" x14ac:dyDescent="0.3">
      <c r="A75" s="1"/>
      <c r="B75" s="304" t="s">
        <v>56</v>
      </c>
      <c r="C75" s="299"/>
      <c r="D75" s="299"/>
      <c r="E75" s="299"/>
      <c r="F75" s="287"/>
      <c r="G75" s="101" t="s">
        <v>24</v>
      </c>
      <c r="H75" s="101" t="s">
        <v>25</v>
      </c>
      <c r="I75" s="101" t="s">
        <v>38</v>
      </c>
      <c r="J75" s="101" t="s">
        <v>26</v>
      </c>
      <c r="K75" s="101" t="s">
        <v>27</v>
      </c>
      <c r="L75" s="101" t="s">
        <v>28</v>
      </c>
      <c r="M75" s="101" t="s">
        <v>29</v>
      </c>
      <c r="N75" s="101" t="s">
        <v>30</v>
      </c>
      <c r="O75" s="101" t="s">
        <v>31</v>
      </c>
      <c r="P75" s="101" t="s">
        <v>32</v>
      </c>
      <c r="Q75" s="101" t="s">
        <v>33</v>
      </c>
      <c r="R75" s="102" t="s">
        <v>34</v>
      </c>
      <c r="S75" s="101" t="s">
        <v>24</v>
      </c>
      <c r="T75" s="101" t="s">
        <v>25</v>
      </c>
      <c r="U75" s="101" t="s">
        <v>38</v>
      </c>
      <c r="V75" s="101" t="s">
        <v>26</v>
      </c>
      <c r="W75" s="101" t="s">
        <v>27</v>
      </c>
      <c r="X75" s="101" t="s">
        <v>28</v>
      </c>
      <c r="Y75" s="101" t="s">
        <v>29</v>
      </c>
      <c r="Z75" s="101" t="s">
        <v>30</v>
      </c>
      <c r="AA75" s="101" t="s">
        <v>31</v>
      </c>
      <c r="AB75" s="101" t="s">
        <v>32</v>
      </c>
      <c r="AC75" s="101" t="s">
        <v>33</v>
      </c>
      <c r="AD75" s="102" t="s">
        <v>34</v>
      </c>
      <c r="AE75" s="101" t="s">
        <v>24</v>
      </c>
      <c r="AF75" s="101" t="s">
        <v>25</v>
      </c>
      <c r="AG75" s="101" t="s">
        <v>38</v>
      </c>
      <c r="AH75" s="101" t="s">
        <v>26</v>
      </c>
      <c r="AI75" s="101" t="s">
        <v>27</v>
      </c>
      <c r="AJ75" s="101" t="s">
        <v>28</v>
      </c>
      <c r="AK75" s="101" t="s">
        <v>29</v>
      </c>
      <c r="AL75" s="101" t="s">
        <v>30</v>
      </c>
      <c r="AM75" s="101" t="s">
        <v>31</v>
      </c>
      <c r="AN75" s="101" t="s">
        <v>32</v>
      </c>
      <c r="AO75" s="101" t="s">
        <v>33</v>
      </c>
      <c r="AP75" s="102" t="s">
        <v>34</v>
      </c>
      <c r="AQ75" s="101" t="s">
        <v>24</v>
      </c>
      <c r="AR75" s="101" t="s">
        <v>25</v>
      </c>
      <c r="AS75" s="101" t="s">
        <v>38</v>
      </c>
      <c r="AT75" s="101" t="s">
        <v>26</v>
      </c>
      <c r="AU75" s="101" t="s">
        <v>27</v>
      </c>
      <c r="AV75" s="101" t="s">
        <v>28</v>
      </c>
      <c r="AW75" s="101" t="s">
        <v>29</v>
      </c>
      <c r="AX75" s="101" t="s">
        <v>30</v>
      </c>
      <c r="AY75" s="101" t="s">
        <v>31</v>
      </c>
      <c r="AZ75" s="101" t="s">
        <v>32</v>
      </c>
      <c r="BA75" s="101" t="s">
        <v>33</v>
      </c>
      <c r="BB75" s="142" t="s">
        <v>34</v>
      </c>
    </row>
    <row r="76" spans="1:54" ht="15.75" customHeight="1" x14ac:dyDescent="0.3">
      <c r="A76" s="103"/>
      <c r="B76" s="306" t="s">
        <v>51</v>
      </c>
      <c r="C76" s="299"/>
      <c r="D76" s="299"/>
      <c r="E76" s="299"/>
      <c r="F76" s="287"/>
      <c r="G76" s="158">
        <f t="shared" ref="G76:BA76" si="22">SUM(G77:G80)</f>
        <v>4</v>
      </c>
      <c r="H76" s="158">
        <f t="shared" si="22"/>
        <v>4</v>
      </c>
      <c r="I76" s="158">
        <f t="shared" si="22"/>
        <v>4</v>
      </c>
      <c r="J76" s="158">
        <f t="shared" si="22"/>
        <v>4</v>
      </c>
      <c r="K76" s="158">
        <f t="shared" si="22"/>
        <v>4</v>
      </c>
      <c r="L76" s="158">
        <f t="shared" si="22"/>
        <v>4</v>
      </c>
      <c r="M76" s="158">
        <f t="shared" si="22"/>
        <v>4</v>
      </c>
      <c r="N76" s="158">
        <f t="shared" si="22"/>
        <v>4</v>
      </c>
      <c r="O76" s="158">
        <f t="shared" si="22"/>
        <v>4</v>
      </c>
      <c r="P76" s="158">
        <f t="shared" si="22"/>
        <v>4</v>
      </c>
      <c r="Q76" s="158">
        <f t="shared" si="22"/>
        <v>4</v>
      </c>
      <c r="R76" s="159">
        <f t="shared" si="22"/>
        <v>4</v>
      </c>
      <c r="S76" s="160">
        <f t="shared" si="22"/>
        <v>4</v>
      </c>
      <c r="T76" s="158">
        <f t="shared" si="22"/>
        <v>4</v>
      </c>
      <c r="U76" s="158">
        <f t="shared" si="22"/>
        <v>4</v>
      </c>
      <c r="V76" s="158">
        <f t="shared" si="22"/>
        <v>4</v>
      </c>
      <c r="W76" s="158">
        <f t="shared" si="22"/>
        <v>4</v>
      </c>
      <c r="X76" s="158">
        <f t="shared" si="22"/>
        <v>4</v>
      </c>
      <c r="Y76" s="158">
        <f t="shared" si="22"/>
        <v>4</v>
      </c>
      <c r="Z76" s="158">
        <f t="shared" si="22"/>
        <v>4</v>
      </c>
      <c r="AA76" s="158">
        <f t="shared" si="22"/>
        <v>4</v>
      </c>
      <c r="AB76" s="158">
        <f t="shared" si="22"/>
        <v>4</v>
      </c>
      <c r="AC76" s="158">
        <f t="shared" si="22"/>
        <v>4</v>
      </c>
      <c r="AD76" s="159">
        <f t="shared" si="22"/>
        <v>4</v>
      </c>
      <c r="AE76" s="160">
        <f t="shared" si="22"/>
        <v>4</v>
      </c>
      <c r="AF76" s="158">
        <f t="shared" si="22"/>
        <v>4</v>
      </c>
      <c r="AG76" s="158">
        <f t="shared" si="22"/>
        <v>4</v>
      </c>
      <c r="AH76" s="158">
        <f t="shared" si="22"/>
        <v>4</v>
      </c>
      <c r="AI76" s="158">
        <f t="shared" si="22"/>
        <v>4</v>
      </c>
      <c r="AJ76" s="158">
        <f t="shared" si="22"/>
        <v>4</v>
      </c>
      <c r="AK76" s="158">
        <f t="shared" si="22"/>
        <v>4</v>
      </c>
      <c r="AL76" s="158">
        <f t="shared" si="22"/>
        <v>4</v>
      </c>
      <c r="AM76" s="158">
        <f t="shared" si="22"/>
        <v>4</v>
      </c>
      <c r="AN76" s="158">
        <f t="shared" si="22"/>
        <v>4</v>
      </c>
      <c r="AO76" s="158">
        <f t="shared" si="22"/>
        <v>4</v>
      </c>
      <c r="AP76" s="159">
        <f t="shared" si="22"/>
        <v>4</v>
      </c>
      <c r="AQ76" s="160">
        <f t="shared" si="22"/>
        <v>4</v>
      </c>
      <c r="AR76" s="158">
        <f t="shared" si="22"/>
        <v>4</v>
      </c>
      <c r="AS76" s="158">
        <f t="shared" si="22"/>
        <v>4</v>
      </c>
      <c r="AT76" s="158">
        <f t="shared" si="22"/>
        <v>4</v>
      </c>
      <c r="AU76" s="158">
        <f t="shared" si="22"/>
        <v>4</v>
      </c>
      <c r="AV76" s="158">
        <f t="shared" si="22"/>
        <v>4</v>
      </c>
      <c r="AW76" s="158">
        <f t="shared" si="22"/>
        <v>4</v>
      </c>
      <c r="AX76" s="158">
        <f t="shared" si="22"/>
        <v>4</v>
      </c>
      <c r="AY76" s="158">
        <f t="shared" si="22"/>
        <v>4</v>
      </c>
      <c r="AZ76" s="158">
        <f t="shared" si="22"/>
        <v>4</v>
      </c>
      <c r="BA76" s="158">
        <f t="shared" si="22"/>
        <v>4</v>
      </c>
      <c r="BB76" s="161">
        <f>SUM(BB77:BB80)</f>
        <v>4</v>
      </c>
    </row>
    <row r="77" spans="1:54" ht="15.75" customHeight="1" x14ac:dyDescent="0.3">
      <c r="A77" s="46"/>
      <c r="B77" s="321" t="s">
        <v>120</v>
      </c>
      <c r="C77" s="299"/>
      <c r="D77" s="299"/>
      <c r="E77" s="299"/>
      <c r="F77" s="287"/>
      <c r="G77" s="154">
        <v>1</v>
      </c>
      <c r="H77" s="154">
        <v>1</v>
      </c>
      <c r="I77" s="154">
        <v>1</v>
      </c>
      <c r="J77" s="163">
        <v>1</v>
      </c>
      <c r="K77" s="163">
        <v>1</v>
      </c>
      <c r="L77" s="175">
        <v>1</v>
      </c>
      <c r="M77" s="192">
        <v>1</v>
      </c>
      <c r="N77" s="163">
        <v>1</v>
      </c>
      <c r="O77" s="163">
        <v>1</v>
      </c>
      <c r="P77" s="163">
        <v>1</v>
      </c>
      <c r="Q77" s="163">
        <v>1</v>
      </c>
      <c r="R77" s="164">
        <v>1</v>
      </c>
      <c r="S77" s="189">
        <v>1</v>
      </c>
      <c r="T77" s="192">
        <v>1</v>
      </c>
      <c r="U77" s="192">
        <v>1</v>
      </c>
      <c r="V77" s="192">
        <v>1</v>
      </c>
      <c r="W77" s="192">
        <v>1</v>
      </c>
      <c r="X77" s="192">
        <v>1</v>
      </c>
      <c r="Y77" s="192">
        <v>1</v>
      </c>
      <c r="Z77" s="192">
        <v>1</v>
      </c>
      <c r="AA77" s="192">
        <v>1</v>
      </c>
      <c r="AB77" s="192">
        <v>1</v>
      </c>
      <c r="AC77" s="192">
        <v>1</v>
      </c>
      <c r="AD77" s="193">
        <v>1</v>
      </c>
      <c r="AE77" s="189">
        <v>1</v>
      </c>
      <c r="AF77" s="192">
        <v>1</v>
      </c>
      <c r="AG77" s="194">
        <v>1</v>
      </c>
      <c r="AH77" s="194">
        <v>1</v>
      </c>
      <c r="AI77" s="194">
        <v>1</v>
      </c>
      <c r="AJ77" s="194">
        <v>1</v>
      </c>
      <c r="AK77" s="194">
        <v>1</v>
      </c>
      <c r="AL77" s="194">
        <v>1</v>
      </c>
      <c r="AM77" s="194">
        <v>1</v>
      </c>
      <c r="AN77" s="194">
        <v>1</v>
      </c>
      <c r="AO77" s="194">
        <v>1</v>
      </c>
      <c r="AP77" s="195">
        <v>1</v>
      </c>
      <c r="AQ77" s="196">
        <v>1</v>
      </c>
      <c r="AR77" s="194">
        <v>1</v>
      </c>
      <c r="AS77" s="194">
        <v>1</v>
      </c>
      <c r="AT77" s="173">
        <v>1</v>
      </c>
      <c r="AU77" s="173">
        <v>1</v>
      </c>
      <c r="AV77" s="173">
        <v>1</v>
      </c>
      <c r="AW77" s="173">
        <v>1</v>
      </c>
      <c r="AX77" s="173">
        <v>1</v>
      </c>
      <c r="AY77" s="173">
        <v>1</v>
      </c>
      <c r="AZ77" s="173">
        <v>1</v>
      </c>
      <c r="BA77" s="173">
        <v>1</v>
      </c>
      <c r="BB77" s="174">
        <v>1</v>
      </c>
    </row>
    <row r="78" spans="1:54" ht="15.75" customHeight="1" x14ac:dyDescent="0.3">
      <c r="A78" s="46"/>
      <c r="B78" s="321" t="s">
        <v>121</v>
      </c>
      <c r="C78" s="299"/>
      <c r="D78" s="299"/>
      <c r="E78" s="299"/>
      <c r="F78" s="287"/>
      <c r="G78" s="154">
        <v>1</v>
      </c>
      <c r="H78" s="154">
        <v>1</v>
      </c>
      <c r="I78" s="154">
        <v>1</v>
      </c>
      <c r="J78" s="163">
        <v>1</v>
      </c>
      <c r="K78" s="163">
        <v>1</v>
      </c>
      <c r="L78" s="163">
        <v>1</v>
      </c>
      <c r="M78" s="163">
        <v>1</v>
      </c>
      <c r="N78" s="163">
        <v>1</v>
      </c>
      <c r="O78" s="163">
        <v>1</v>
      </c>
      <c r="P78" s="163">
        <v>1</v>
      </c>
      <c r="Q78" s="163">
        <v>1</v>
      </c>
      <c r="R78" s="164">
        <v>1</v>
      </c>
      <c r="S78" s="189">
        <v>1</v>
      </c>
      <c r="T78" s="192">
        <v>1</v>
      </c>
      <c r="U78" s="192">
        <v>1</v>
      </c>
      <c r="V78" s="192">
        <v>1</v>
      </c>
      <c r="W78" s="192">
        <v>1</v>
      </c>
      <c r="X78" s="192">
        <v>1</v>
      </c>
      <c r="Y78" s="192">
        <v>1</v>
      </c>
      <c r="Z78" s="192">
        <v>1</v>
      </c>
      <c r="AA78" s="192">
        <v>1</v>
      </c>
      <c r="AB78" s="192">
        <v>1</v>
      </c>
      <c r="AC78" s="192">
        <v>1</v>
      </c>
      <c r="AD78" s="193">
        <v>1</v>
      </c>
      <c r="AE78" s="189">
        <v>1</v>
      </c>
      <c r="AF78" s="192">
        <v>1</v>
      </c>
      <c r="AG78" s="192">
        <v>1</v>
      </c>
      <c r="AH78" s="192">
        <v>1</v>
      </c>
      <c r="AI78" s="192">
        <v>1</v>
      </c>
      <c r="AJ78" s="192">
        <v>1</v>
      </c>
      <c r="AK78" s="192">
        <v>1</v>
      </c>
      <c r="AL78" s="192">
        <v>1</v>
      </c>
      <c r="AM78" s="197">
        <v>1</v>
      </c>
      <c r="AN78" s="197">
        <v>1</v>
      </c>
      <c r="AO78" s="198">
        <v>1</v>
      </c>
      <c r="AP78" s="199">
        <v>1</v>
      </c>
      <c r="AQ78" s="200">
        <v>1</v>
      </c>
      <c r="AR78" s="198">
        <v>1</v>
      </c>
      <c r="AS78" s="194">
        <v>1</v>
      </c>
      <c r="AT78" s="194">
        <v>1</v>
      </c>
      <c r="AU78" s="194">
        <v>1</v>
      </c>
      <c r="AV78" s="194">
        <v>1</v>
      </c>
      <c r="AW78" s="194">
        <v>1</v>
      </c>
      <c r="AX78" s="194">
        <v>1</v>
      </c>
      <c r="AY78" s="194">
        <v>1</v>
      </c>
      <c r="AZ78" s="194">
        <v>1</v>
      </c>
      <c r="BA78" s="173">
        <v>1</v>
      </c>
      <c r="BB78" s="174">
        <v>1</v>
      </c>
    </row>
    <row r="79" spans="1:54" ht="15.75" customHeight="1" x14ac:dyDescent="0.3">
      <c r="A79" s="46"/>
      <c r="B79" s="315" t="s">
        <v>82</v>
      </c>
      <c r="C79" s="299"/>
      <c r="D79" s="299"/>
      <c r="E79" s="299"/>
      <c r="F79" s="287"/>
      <c r="G79" s="154">
        <v>1</v>
      </c>
      <c r="H79" s="154">
        <v>1</v>
      </c>
      <c r="I79" s="154">
        <v>1</v>
      </c>
      <c r="J79" s="163">
        <v>1</v>
      </c>
      <c r="K79" s="163">
        <v>1</v>
      </c>
      <c r="L79" s="163">
        <v>1</v>
      </c>
      <c r="M79" s="163">
        <v>1</v>
      </c>
      <c r="N79" s="163">
        <v>1</v>
      </c>
      <c r="O79" s="163">
        <v>1</v>
      </c>
      <c r="P79" s="163">
        <v>1</v>
      </c>
      <c r="Q79" s="175">
        <v>1</v>
      </c>
      <c r="R79" s="176">
        <v>1</v>
      </c>
      <c r="S79" s="179">
        <v>1</v>
      </c>
      <c r="T79" s="179">
        <v>1</v>
      </c>
      <c r="U79" s="179">
        <v>1</v>
      </c>
      <c r="V79" s="179">
        <v>1</v>
      </c>
      <c r="W79" s="179">
        <v>1</v>
      </c>
      <c r="X79" s="179">
        <v>1</v>
      </c>
      <c r="Y79" s="179">
        <v>1</v>
      </c>
      <c r="Z79" s="179">
        <v>1</v>
      </c>
      <c r="AA79" s="179">
        <v>1</v>
      </c>
      <c r="AB79" s="179">
        <v>1</v>
      </c>
      <c r="AC79" s="179">
        <v>1</v>
      </c>
      <c r="AD79" s="201">
        <v>1</v>
      </c>
      <c r="AE79" s="179">
        <v>1</v>
      </c>
      <c r="AF79" s="175">
        <v>1</v>
      </c>
      <c r="AG79" s="175">
        <v>1</v>
      </c>
      <c r="AH79" s="175">
        <v>1</v>
      </c>
      <c r="AI79" s="175">
        <v>1</v>
      </c>
      <c r="AJ79" s="175">
        <v>1</v>
      </c>
      <c r="AK79" s="175">
        <v>1</v>
      </c>
      <c r="AL79" s="175">
        <v>1</v>
      </c>
      <c r="AM79" s="175">
        <v>1</v>
      </c>
      <c r="AN79" s="175">
        <v>1</v>
      </c>
      <c r="AO79" s="175">
        <v>1</v>
      </c>
      <c r="AP79" s="176">
        <v>1</v>
      </c>
      <c r="AQ79" s="179">
        <v>1</v>
      </c>
      <c r="AR79" s="175">
        <v>1</v>
      </c>
      <c r="AS79" s="175">
        <v>1</v>
      </c>
      <c r="AT79" s="175">
        <v>1</v>
      </c>
      <c r="AU79" s="175">
        <v>1</v>
      </c>
      <c r="AV79" s="175">
        <v>1</v>
      </c>
      <c r="AW79" s="175">
        <v>1</v>
      </c>
      <c r="AX79" s="175">
        <v>1</v>
      </c>
      <c r="AY79" s="175">
        <v>1</v>
      </c>
      <c r="AZ79" s="175">
        <v>1</v>
      </c>
      <c r="BA79" s="175">
        <v>1</v>
      </c>
      <c r="BB79" s="181">
        <v>1</v>
      </c>
    </row>
    <row r="80" spans="1:54" ht="15.75" customHeight="1" x14ac:dyDescent="0.3">
      <c r="A80" s="1"/>
      <c r="B80" s="300" t="s">
        <v>83</v>
      </c>
      <c r="C80" s="299"/>
      <c r="D80" s="299"/>
      <c r="E80" s="299"/>
      <c r="F80" s="287"/>
      <c r="G80" s="154">
        <v>1</v>
      </c>
      <c r="H80" s="154">
        <v>1</v>
      </c>
      <c r="I80" s="154">
        <v>1</v>
      </c>
      <c r="J80" s="163">
        <v>1</v>
      </c>
      <c r="K80" s="163">
        <v>1</v>
      </c>
      <c r="L80" s="163">
        <v>1</v>
      </c>
      <c r="M80" s="163">
        <v>1</v>
      </c>
      <c r="N80" s="163">
        <v>1</v>
      </c>
      <c r="O80" s="163">
        <v>1</v>
      </c>
      <c r="P80" s="163">
        <v>1</v>
      </c>
      <c r="Q80" s="163">
        <v>1</v>
      </c>
      <c r="R80" s="164">
        <v>1</v>
      </c>
      <c r="S80" s="165">
        <v>1</v>
      </c>
      <c r="T80" s="165">
        <v>1</v>
      </c>
      <c r="U80" s="165">
        <v>1</v>
      </c>
      <c r="V80" s="165">
        <v>1</v>
      </c>
      <c r="W80" s="165">
        <v>1</v>
      </c>
      <c r="X80" s="165">
        <v>1</v>
      </c>
      <c r="Y80" s="165">
        <v>1</v>
      </c>
      <c r="Z80" s="165">
        <v>1</v>
      </c>
      <c r="AA80" s="165">
        <v>1</v>
      </c>
      <c r="AB80" s="165">
        <v>1</v>
      </c>
      <c r="AC80" s="165">
        <v>1</v>
      </c>
      <c r="AD80" s="171">
        <v>1</v>
      </c>
      <c r="AE80" s="165">
        <v>1</v>
      </c>
      <c r="AF80" s="163">
        <v>1</v>
      </c>
      <c r="AG80" s="163">
        <v>1</v>
      </c>
      <c r="AH80" s="163">
        <v>1</v>
      </c>
      <c r="AI80" s="163">
        <v>1</v>
      </c>
      <c r="AJ80" s="163">
        <v>1</v>
      </c>
      <c r="AK80" s="163">
        <v>1</v>
      </c>
      <c r="AL80" s="163">
        <v>1</v>
      </c>
      <c r="AM80" s="163">
        <v>1</v>
      </c>
      <c r="AN80" s="163">
        <v>1</v>
      </c>
      <c r="AO80" s="163">
        <v>1</v>
      </c>
      <c r="AP80" s="164">
        <v>1</v>
      </c>
      <c r="AQ80" s="165">
        <v>1</v>
      </c>
      <c r="AR80" s="163">
        <v>1</v>
      </c>
      <c r="AS80" s="163">
        <v>1</v>
      </c>
      <c r="AT80" s="163">
        <v>1</v>
      </c>
      <c r="AU80" s="163">
        <v>1</v>
      </c>
      <c r="AV80" s="163">
        <v>1</v>
      </c>
      <c r="AW80" s="163">
        <v>1</v>
      </c>
      <c r="AX80" s="163">
        <v>1</v>
      </c>
      <c r="AY80" s="163">
        <v>1</v>
      </c>
      <c r="AZ80" s="163">
        <v>1</v>
      </c>
      <c r="BA80" s="163">
        <v>1</v>
      </c>
      <c r="BB80" s="177">
        <v>1</v>
      </c>
    </row>
    <row r="81" spans="1:54" ht="15.75" customHeight="1" x14ac:dyDescent="0.3">
      <c r="A81" s="1"/>
      <c r="B81" s="1"/>
      <c r="C81" s="1"/>
      <c r="D81" s="1"/>
      <c r="E81" s="1"/>
      <c r="F81" s="1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</row>
    <row r="82" spans="1:54" ht="14.4" x14ac:dyDescent="0.3">
      <c r="A82" s="100"/>
      <c r="B82" s="100"/>
      <c r="C82" s="100"/>
      <c r="D82" s="1"/>
      <c r="E82" s="1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5"/>
      <c r="R82" s="87">
        <v>2025</v>
      </c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5"/>
      <c r="AD82" s="87">
        <v>2026</v>
      </c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5"/>
      <c r="AP82" s="88">
        <v>2027</v>
      </c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5"/>
      <c r="BB82" s="139">
        <v>2028</v>
      </c>
    </row>
    <row r="83" spans="1:54" ht="15.75" customHeight="1" x14ac:dyDescent="0.3">
      <c r="A83" s="1"/>
      <c r="B83" s="304" t="s">
        <v>57</v>
      </c>
      <c r="C83" s="299"/>
      <c r="D83" s="299"/>
      <c r="E83" s="299"/>
      <c r="F83" s="287"/>
      <c r="G83" s="101" t="s">
        <v>24</v>
      </c>
      <c r="H83" s="101" t="s">
        <v>25</v>
      </c>
      <c r="I83" s="101" t="s">
        <v>38</v>
      </c>
      <c r="J83" s="101" t="s">
        <v>26</v>
      </c>
      <c r="K83" s="101" t="s">
        <v>27</v>
      </c>
      <c r="L83" s="101" t="s">
        <v>28</v>
      </c>
      <c r="M83" s="101" t="s">
        <v>29</v>
      </c>
      <c r="N83" s="101" t="s">
        <v>30</v>
      </c>
      <c r="O83" s="101" t="s">
        <v>31</v>
      </c>
      <c r="P83" s="101" t="s">
        <v>32</v>
      </c>
      <c r="Q83" s="101" t="s">
        <v>33</v>
      </c>
      <c r="R83" s="102" t="s">
        <v>34</v>
      </c>
      <c r="S83" s="101" t="s">
        <v>24</v>
      </c>
      <c r="T83" s="101" t="s">
        <v>25</v>
      </c>
      <c r="U83" s="101" t="s">
        <v>38</v>
      </c>
      <c r="V83" s="101" t="s">
        <v>26</v>
      </c>
      <c r="W83" s="101" t="s">
        <v>27</v>
      </c>
      <c r="X83" s="101" t="s">
        <v>28</v>
      </c>
      <c r="Y83" s="101" t="s">
        <v>29</v>
      </c>
      <c r="Z83" s="101" t="s">
        <v>30</v>
      </c>
      <c r="AA83" s="101" t="s">
        <v>31</v>
      </c>
      <c r="AB83" s="101" t="s">
        <v>32</v>
      </c>
      <c r="AC83" s="101" t="s">
        <v>33</v>
      </c>
      <c r="AD83" s="102" t="s">
        <v>34</v>
      </c>
      <c r="AE83" s="101" t="s">
        <v>24</v>
      </c>
      <c r="AF83" s="101" t="s">
        <v>25</v>
      </c>
      <c r="AG83" s="101" t="s">
        <v>38</v>
      </c>
      <c r="AH83" s="101" t="s">
        <v>26</v>
      </c>
      <c r="AI83" s="101" t="s">
        <v>27</v>
      </c>
      <c r="AJ83" s="101" t="s">
        <v>28</v>
      </c>
      <c r="AK83" s="101" t="s">
        <v>29</v>
      </c>
      <c r="AL83" s="101" t="s">
        <v>30</v>
      </c>
      <c r="AM83" s="101" t="s">
        <v>31</v>
      </c>
      <c r="AN83" s="101" t="s">
        <v>32</v>
      </c>
      <c r="AO83" s="101" t="s">
        <v>33</v>
      </c>
      <c r="AP83" s="102" t="s">
        <v>34</v>
      </c>
      <c r="AQ83" s="101" t="s">
        <v>24</v>
      </c>
      <c r="AR83" s="101" t="s">
        <v>25</v>
      </c>
      <c r="AS83" s="101" t="s">
        <v>38</v>
      </c>
      <c r="AT83" s="101" t="s">
        <v>26</v>
      </c>
      <c r="AU83" s="101" t="s">
        <v>27</v>
      </c>
      <c r="AV83" s="101" t="s">
        <v>28</v>
      </c>
      <c r="AW83" s="101" t="s">
        <v>29</v>
      </c>
      <c r="AX83" s="101" t="s">
        <v>30</v>
      </c>
      <c r="AY83" s="101" t="s">
        <v>31</v>
      </c>
      <c r="AZ83" s="101" t="s">
        <v>32</v>
      </c>
      <c r="BA83" s="101" t="s">
        <v>33</v>
      </c>
      <c r="BB83" s="142" t="s">
        <v>34</v>
      </c>
    </row>
    <row r="84" spans="1:54" ht="15.75" customHeight="1" x14ac:dyDescent="0.3">
      <c r="A84" s="1"/>
      <c r="B84" s="306" t="s">
        <v>51</v>
      </c>
      <c r="C84" s="299"/>
      <c r="D84" s="299"/>
      <c r="E84" s="299"/>
      <c r="F84" s="287"/>
      <c r="G84" s="158">
        <f>SUM(G85:G86)</f>
        <v>2</v>
      </c>
      <c r="H84" s="158">
        <f t="shared" ref="H84:BB84" si="23">SUM(H85:H86)</f>
        <v>2</v>
      </c>
      <c r="I84" s="158">
        <f t="shared" si="23"/>
        <v>2</v>
      </c>
      <c r="J84" s="158">
        <f t="shared" si="23"/>
        <v>2</v>
      </c>
      <c r="K84" s="158">
        <f t="shared" si="23"/>
        <v>2</v>
      </c>
      <c r="L84" s="158">
        <f t="shared" si="23"/>
        <v>2</v>
      </c>
      <c r="M84" s="158">
        <f t="shared" si="23"/>
        <v>2</v>
      </c>
      <c r="N84" s="158">
        <f t="shared" si="23"/>
        <v>2</v>
      </c>
      <c r="O84" s="158">
        <f t="shared" si="23"/>
        <v>2</v>
      </c>
      <c r="P84" s="158">
        <f t="shared" si="23"/>
        <v>2</v>
      </c>
      <c r="Q84" s="158">
        <f t="shared" si="23"/>
        <v>2</v>
      </c>
      <c r="R84" s="159">
        <f t="shared" si="23"/>
        <v>2</v>
      </c>
      <c r="S84" s="160">
        <f t="shared" si="23"/>
        <v>2</v>
      </c>
      <c r="T84" s="158">
        <f t="shared" si="23"/>
        <v>2</v>
      </c>
      <c r="U84" s="158">
        <f t="shared" si="23"/>
        <v>2</v>
      </c>
      <c r="V84" s="158">
        <f t="shared" si="23"/>
        <v>2</v>
      </c>
      <c r="W84" s="158">
        <f t="shared" si="23"/>
        <v>2</v>
      </c>
      <c r="X84" s="158">
        <f t="shared" si="23"/>
        <v>2</v>
      </c>
      <c r="Y84" s="158">
        <f t="shared" si="23"/>
        <v>2</v>
      </c>
      <c r="Z84" s="158">
        <f t="shared" si="23"/>
        <v>2</v>
      </c>
      <c r="AA84" s="158">
        <f t="shared" si="23"/>
        <v>2</v>
      </c>
      <c r="AB84" s="158">
        <f t="shared" si="23"/>
        <v>2</v>
      </c>
      <c r="AC84" s="158">
        <f t="shared" si="23"/>
        <v>2</v>
      </c>
      <c r="AD84" s="159">
        <f t="shared" si="23"/>
        <v>2</v>
      </c>
      <c r="AE84" s="160">
        <f t="shared" si="23"/>
        <v>2</v>
      </c>
      <c r="AF84" s="158">
        <f t="shared" si="23"/>
        <v>2</v>
      </c>
      <c r="AG84" s="158">
        <f t="shared" si="23"/>
        <v>2</v>
      </c>
      <c r="AH84" s="158">
        <f t="shared" si="23"/>
        <v>2</v>
      </c>
      <c r="AI84" s="158">
        <f t="shared" si="23"/>
        <v>2</v>
      </c>
      <c r="AJ84" s="158">
        <f t="shared" si="23"/>
        <v>2</v>
      </c>
      <c r="AK84" s="158">
        <f t="shared" si="23"/>
        <v>2</v>
      </c>
      <c r="AL84" s="158">
        <f t="shared" si="23"/>
        <v>2</v>
      </c>
      <c r="AM84" s="158">
        <f t="shared" si="23"/>
        <v>2</v>
      </c>
      <c r="AN84" s="158">
        <f t="shared" si="23"/>
        <v>2</v>
      </c>
      <c r="AO84" s="158">
        <f t="shared" si="23"/>
        <v>2</v>
      </c>
      <c r="AP84" s="159">
        <f t="shared" si="23"/>
        <v>2</v>
      </c>
      <c r="AQ84" s="160">
        <f t="shared" si="23"/>
        <v>2</v>
      </c>
      <c r="AR84" s="158">
        <f t="shared" si="23"/>
        <v>2</v>
      </c>
      <c r="AS84" s="158">
        <f t="shared" si="23"/>
        <v>2</v>
      </c>
      <c r="AT84" s="158">
        <f t="shared" si="23"/>
        <v>2</v>
      </c>
      <c r="AU84" s="158">
        <f t="shared" si="23"/>
        <v>2</v>
      </c>
      <c r="AV84" s="158">
        <f t="shared" si="23"/>
        <v>2</v>
      </c>
      <c r="AW84" s="158">
        <f t="shared" si="23"/>
        <v>2</v>
      </c>
      <c r="AX84" s="158">
        <f t="shared" si="23"/>
        <v>2</v>
      </c>
      <c r="AY84" s="158">
        <f t="shared" si="23"/>
        <v>2</v>
      </c>
      <c r="AZ84" s="158">
        <f t="shared" si="23"/>
        <v>2</v>
      </c>
      <c r="BA84" s="158">
        <f t="shared" si="23"/>
        <v>2</v>
      </c>
      <c r="BB84" s="161">
        <f t="shared" si="23"/>
        <v>2</v>
      </c>
    </row>
    <row r="85" spans="1:54" ht="15.75" customHeight="1" x14ac:dyDescent="0.3">
      <c r="A85" s="1"/>
      <c r="B85" s="301" t="s">
        <v>57</v>
      </c>
      <c r="C85" s="299"/>
      <c r="D85" s="299"/>
      <c r="E85" s="299"/>
      <c r="F85" s="287"/>
      <c r="G85" s="154">
        <v>1</v>
      </c>
      <c r="H85" s="154">
        <v>1</v>
      </c>
      <c r="I85" s="154">
        <v>1</v>
      </c>
      <c r="J85" s="163">
        <v>1</v>
      </c>
      <c r="K85" s="163">
        <v>1</v>
      </c>
      <c r="L85" s="163">
        <v>1</v>
      </c>
      <c r="M85" s="163">
        <v>1</v>
      </c>
      <c r="N85" s="163">
        <v>1</v>
      </c>
      <c r="O85" s="163">
        <v>1</v>
      </c>
      <c r="P85" s="163">
        <v>1</v>
      </c>
      <c r="Q85" s="163">
        <v>1</v>
      </c>
      <c r="R85" s="164">
        <v>1</v>
      </c>
      <c r="S85" s="165">
        <v>1</v>
      </c>
      <c r="T85" s="163">
        <v>1</v>
      </c>
      <c r="U85" s="163">
        <v>1</v>
      </c>
      <c r="V85" s="163">
        <v>1</v>
      </c>
      <c r="W85" s="163">
        <v>1</v>
      </c>
      <c r="X85" s="163">
        <v>1</v>
      </c>
      <c r="Y85" s="163">
        <v>1</v>
      </c>
      <c r="Z85" s="163">
        <v>1</v>
      </c>
      <c r="AA85" s="163">
        <v>1</v>
      </c>
      <c r="AB85" s="163">
        <v>1</v>
      </c>
      <c r="AC85" s="163">
        <v>1</v>
      </c>
      <c r="AD85" s="164">
        <v>1</v>
      </c>
      <c r="AE85" s="165">
        <v>1</v>
      </c>
      <c r="AF85" s="163">
        <v>1</v>
      </c>
      <c r="AG85" s="163">
        <v>1</v>
      </c>
      <c r="AH85" s="163">
        <v>1</v>
      </c>
      <c r="AI85" s="163">
        <v>1</v>
      </c>
      <c r="AJ85" s="163">
        <v>1</v>
      </c>
      <c r="AK85" s="163">
        <v>1</v>
      </c>
      <c r="AL85" s="163">
        <v>1</v>
      </c>
      <c r="AM85" s="163">
        <v>1</v>
      </c>
      <c r="AN85" s="163">
        <v>1</v>
      </c>
      <c r="AO85" s="163">
        <v>1</v>
      </c>
      <c r="AP85" s="164">
        <v>1</v>
      </c>
      <c r="AQ85" s="165">
        <v>1</v>
      </c>
      <c r="AR85" s="163">
        <v>1</v>
      </c>
      <c r="AS85" s="163">
        <v>1</v>
      </c>
      <c r="AT85" s="154">
        <v>1</v>
      </c>
      <c r="AU85" s="154">
        <v>1</v>
      </c>
      <c r="AV85" s="154">
        <v>1</v>
      </c>
      <c r="AW85" s="154">
        <v>1</v>
      </c>
      <c r="AX85" s="154">
        <v>1</v>
      </c>
      <c r="AY85" s="154">
        <v>1</v>
      </c>
      <c r="AZ85" s="154">
        <v>1</v>
      </c>
      <c r="BA85" s="154">
        <v>1</v>
      </c>
      <c r="BB85" s="157">
        <v>1</v>
      </c>
    </row>
    <row r="86" spans="1:54" ht="15.75" customHeight="1" x14ac:dyDescent="0.3">
      <c r="A86" s="1"/>
      <c r="B86" s="301" t="s">
        <v>84</v>
      </c>
      <c r="C86" s="299"/>
      <c r="D86" s="299"/>
      <c r="E86" s="299"/>
      <c r="F86" s="287"/>
      <c r="G86" s="154">
        <v>1</v>
      </c>
      <c r="H86" s="154">
        <v>1</v>
      </c>
      <c r="I86" s="154">
        <v>1</v>
      </c>
      <c r="J86" s="163">
        <v>1</v>
      </c>
      <c r="K86" s="163">
        <v>1</v>
      </c>
      <c r="L86" s="163">
        <v>1</v>
      </c>
      <c r="M86" s="163">
        <v>1</v>
      </c>
      <c r="N86" s="163">
        <v>1</v>
      </c>
      <c r="O86" s="163">
        <v>1</v>
      </c>
      <c r="P86" s="163">
        <v>1</v>
      </c>
      <c r="Q86" s="163">
        <v>1</v>
      </c>
      <c r="R86" s="164">
        <v>1</v>
      </c>
      <c r="S86" s="165">
        <v>1</v>
      </c>
      <c r="T86" s="163">
        <v>1</v>
      </c>
      <c r="U86" s="163">
        <v>1</v>
      </c>
      <c r="V86" s="163">
        <v>1</v>
      </c>
      <c r="W86" s="163">
        <v>1</v>
      </c>
      <c r="X86" s="163">
        <v>1</v>
      </c>
      <c r="Y86" s="163">
        <v>1</v>
      </c>
      <c r="Z86" s="163">
        <v>1</v>
      </c>
      <c r="AA86" s="163">
        <v>1</v>
      </c>
      <c r="AB86" s="163">
        <v>1</v>
      </c>
      <c r="AC86" s="163">
        <v>1</v>
      </c>
      <c r="AD86" s="164">
        <v>1</v>
      </c>
      <c r="AE86" s="165">
        <v>1</v>
      </c>
      <c r="AF86" s="163">
        <v>1</v>
      </c>
      <c r="AG86" s="163">
        <v>1</v>
      </c>
      <c r="AH86" s="163">
        <v>1</v>
      </c>
      <c r="AI86" s="163">
        <v>1</v>
      </c>
      <c r="AJ86" s="163">
        <v>1</v>
      </c>
      <c r="AK86" s="163">
        <v>1</v>
      </c>
      <c r="AL86" s="163">
        <v>1</v>
      </c>
      <c r="AM86" s="163">
        <v>1</v>
      </c>
      <c r="AN86" s="163">
        <v>1</v>
      </c>
      <c r="AO86" s="163">
        <v>1</v>
      </c>
      <c r="AP86" s="164">
        <v>1</v>
      </c>
      <c r="AQ86" s="165">
        <v>1</v>
      </c>
      <c r="AR86" s="163">
        <v>1</v>
      </c>
      <c r="AS86" s="163">
        <v>1</v>
      </c>
      <c r="AT86" s="154">
        <v>1</v>
      </c>
      <c r="AU86" s="154">
        <v>1</v>
      </c>
      <c r="AV86" s="154">
        <v>1</v>
      </c>
      <c r="AW86" s="154">
        <v>1</v>
      </c>
      <c r="AX86" s="154">
        <v>1</v>
      </c>
      <c r="AY86" s="154">
        <v>1</v>
      </c>
      <c r="AZ86" s="154">
        <v>1</v>
      </c>
      <c r="BA86" s="154">
        <v>1</v>
      </c>
      <c r="BB86" s="157">
        <v>1</v>
      </c>
    </row>
    <row r="87" spans="1:54" ht="15.75" customHeight="1" x14ac:dyDescent="0.3">
      <c r="A87" s="1"/>
      <c r="B87" s="107"/>
      <c r="C87" s="107"/>
      <c r="D87" s="107"/>
      <c r="E87" s="107"/>
      <c r="F87" s="107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</row>
    <row r="88" spans="1:54" ht="14.4" x14ac:dyDescent="0.3">
      <c r="A88" s="100"/>
      <c r="B88" s="100"/>
      <c r="C88" s="100"/>
      <c r="D88" s="1"/>
      <c r="E88" s="1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5"/>
      <c r="R88" s="87">
        <v>2025</v>
      </c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5"/>
      <c r="AD88" s="87">
        <v>2026</v>
      </c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5"/>
      <c r="AP88" s="88">
        <v>2027</v>
      </c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5"/>
      <c r="BB88" s="139">
        <v>2028</v>
      </c>
    </row>
    <row r="89" spans="1:54" ht="15.75" customHeight="1" x14ac:dyDescent="0.3">
      <c r="A89" s="1"/>
      <c r="B89" s="304" t="s">
        <v>58</v>
      </c>
      <c r="C89" s="299"/>
      <c r="D89" s="299"/>
      <c r="E89" s="299"/>
      <c r="F89" s="287"/>
      <c r="G89" s="101" t="s">
        <v>24</v>
      </c>
      <c r="H89" s="101" t="s">
        <v>25</v>
      </c>
      <c r="I89" s="101" t="s">
        <v>38</v>
      </c>
      <c r="J89" s="101" t="s">
        <v>26</v>
      </c>
      <c r="K89" s="101" t="s">
        <v>27</v>
      </c>
      <c r="L89" s="101" t="s">
        <v>28</v>
      </c>
      <c r="M89" s="101" t="s">
        <v>29</v>
      </c>
      <c r="N89" s="101" t="s">
        <v>30</v>
      </c>
      <c r="O89" s="101" t="s">
        <v>31</v>
      </c>
      <c r="P89" s="101" t="s">
        <v>32</v>
      </c>
      <c r="Q89" s="101" t="s">
        <v>33</v>
      </c>
      <c r="R89" s="102" t="s">
        <v>34</v>
      </c>
      <c r="S89" s="101" t="s">
        <v>24</v>
      </c>
      <c r="T89" s="101" t="s">
        <v>25</v>
      </c>
      <c r="U89" s="101" t="s">
        <v>38</v>
      </c>
      <c r="V89" s="101" t="s">
        <v>26</v>
      </c>
      <c r="W89" s="101" t="s">
        <v>27</v>
      </c>
      <c r="X89" s="101" t="s">
        <v>28</v>
      </c>
      <c r="Y89" s="101" t="s">
        <v>29</v>
      </c>
      <c r="Z89" s="101" t="s">
        <v>30</v>
      </c>
      <c r="AA89" s="101" t="s">
        <v>31</v>
      </c>
      <c r="AB89" s="101" t="s">
        <v>32</v>
      </c>
      <c r="AC89" s="101" t="s">
        <v>33</v>
      </c>
      <c r="AD89" s="102" t="s">
        <v>34</v>
      </c>
      <c r="AE89" s="101" t="s">
        <v>24</v>
      </c>
      <c r="AF89" s="101" t="s">
        <v>25</v>
      </c>
      <c r="AG89" s="101" t="s">
        <v>38</v>
      </c>
      <c r="AH89" s="101" t="s">
        <v>26</v>
      </c>
      <c r="AI89" s="101" t="s">
        <v>27</v>
      </c>
      <c r="AJ89" s="101" t="s">
        <v>28</v>
      </c>
      <c r="AK89" s="101" t="s">
        <v>29</v>
      </c>
      <c r="AL89" s="101" t="s">
        <v>30</v>
      </c>
      <c r="AM89" s="101" t="s">
        <v>31</v>
      </c>
      <c r="AN89" s="101" t="s">
        <v>32</v>
      </c>
      <c r="AO89" s="101" t="s">
        <v>33</v>
      </c>
      <c r="AP89" s="102" t="s">
        <v>34</v>
      </c>
      <c r="AQ89" s="101" t="s">
        <v>24</v>
      </c>
      <c r="AR89" s="101" t="s">
        <v>25</v>
      </c>
      <c r="AS89" s="101" t="s">
        <v>38</v>
      </c>
      <c r="AT89" s="101" t="s">
        <v>26</v>
      </c>
      <c r="AU89" s="101" t="s">
        <v>27</v>
      </c>
      <c r="AV89" s="101" t="s">
        <v>28</v>
      </c>
      <c r="AW89" s="101" t="s">
        <v>29</v>
      </c>
      <c r="AX89" s="101" t="s">
        <v>30</v>
      </c>
      <c r="AY89" s="101" t="s">
        <v>31</v>
      </c>
      <c r="AZ89" s="101" t="s">
        <v>32</v>
      </c>
      <c r="BA89" s="101" t="s">
        <v>33</v>
      </c>
      <c r="BB89" s="142" t="s">
        <v>34</v>
      </c>
    </row>
    <row r="90" spans="1:54" ht="15.75" customHeight="1" x14ac:dyDescent="0.3">
      <c r="A90" s="103"/>
      <c r="B90" s="306" t="s">
        <v>51</v>
      </c>
      <c r="C90" s="299"/>
      <c r="D90" s="299"/>
      <c r="E90" s="299"/>
      <c r="F90" s="287"/>
      <c r="G90" s="158">
        <f>SUM(G91:G93)</f>
        <v>3</v>
      </c>
      <c r="H90" s="158">
        <f t="shared" ref="H90:BB90" si="24">SUM(H91:H93)</f>
        <v>3</v>
      </c>
      <c r="I90" s="158">
        <f t="shared" si="24"/>
        <v>3</v>
      </c>
      <c r="J90" s="158">
        <f t="shared" si="24"/>
        <v>3</v>
      </c>
      <c r="K90" s="158">
        <f t="shared" si="24"/>
        <v>3</v>
      </c>
      <c r="L90" s="158">
        <f t="shared" si="24"/>
        <v>3</v>
      </c>
      <c r="M90" s="158">
        <f t="shared" si="24"/>
        <v>3</v>
      </c>
      <c r="N90" s="158">
        <f t="shared" si="24"/>
        <v>3</v>
      </c>
      <c r="O90" s="158">
        <f t="shared" si="24"/>
        <v>3</v>
      </c>
      <c r="P90" s="158">
        <f t="shared" si="24"/>
        <v>3</v>
      </c>
      <c r="Q90" s="158">
        <f t="shared" si="24"/>
        <v>3</v>
      </c>
      <c r="R90" s="159">
        <f t="shared" si="24"/>
        <v>3</v>
      </c>
      <c r="S90" s="160">
        <f t="shared" si="24"/>
        <v>3</v>
      </c>
      <c r="T90" s="158">
        <f t="shared" si="24"/>
        <v>3</v>
      </c>
      <c r="U90" s="158">
        <f t="shared" si="24"/>
        <v>3</v>
      </c>
      <c r="V90" s="158">
        <f t="shared" si="24"/>
        <v>3</v>
      </c>
      <c r="W90" s="158">
        <f t="shared" si="24"/>
        <v>3</v>
      </c>
      <c r="X90" s="158">
        <f t="shared" si="24"/>
        <v>3</v>
      </c>
      <c r="Y90" s="158">
        <f t="shared" si="24"/>
        <v>3</v>
      </c>
      <c r="Z90" s="158">
        <f t="shared" si="24"/>
        <v>3</v>
      </c>
      <c r="AA90" s="158">
        <f t="shared" si="24"/>
        <v>3</v>
      </c>
      <c r="AB90" s="158">
        <f t="shared" si="24"/>
        <v>3</v>
      </c>
      <c r="AC90" s="158">
        <f t="shared" si="24"/>
        <v>3</v>
      </c>
      <c r="AD90" s="159">
        <f t="shared" si="24"/>
        <v>3</v>
      </c>
      <c r="AE90" s="160">
        <f t="shared" si="24"/>
        <v>3</v>
      </c>
      <c r="AF90" s="158">
        <f t="shared" si="24"/>
        <v>3</v>
      </c>
      <c r="AG90" s="158">
        <f t="shared" si="24"/>
        <v>3</v>
      </c>
      <c r="AH90" s="158">
        <f t="shared" si="24"/>
        <v>3</v>
      </c>
      <c r="AI90" s="158">
        <f t="shared" si="24"/>
        <v>3</v>
      </c>
      <c r="AJ90" s="158">
        <f t="shared" si="24"/>
        <v>3</v>
      </c>
      <c r="AK90" s="158">
        <f t="shared" si="24"/>
        <v>3</v>
      </c>
      <c r="AL90" s="158">
        <f t="shared" si="24"/>
        <v>3</v>
      </c>
      <c r="AM90" s="158">
        <f t="shared" si="24"/>
        <v>3</v>
      </c>
      <c r="AN90" s="158">
        <f t="shared" si="24"/>
        <v>3</v>
      </c>
      <c r="AO90" s="158">
        <f t="shared" si="24"/>
        <v>3</v>
      </c>
      <c r="AP90" s="159">
        <f t="shared" si="24"/>
        <v>3</v>
      </c>
      <c r="AQ90" s="160">
        <f t="shared" si="24"/>
        <v>3</v>
      </c>
      <c r="AR90" s="158">
        <f t="shared" si="24"/>
        <v>3</v>
      </c>
      <c r="AS90" s="158">
        <f t="shared" si="24"/>
        <v>3</v>
      </c>
      <c r="AT90" s="158">
        <f t="shared" si="24"/>
        <v>3</v>
      </c>
      <c r="AU90" s="158">
        <f t="shared" si="24"/>
        <v>3</v>
      </c>
      <c r="AV90" s="158">
        <f t="shared" si="24"/>
        <v>3</v>
      </c>
      <c r="AW90" s="158">
        <f t="shared" si="24"/>
        <v>3</v>
      </c>
      <c r="AX90" s="158">
        <f t="shared" si="24"/>
        <v>3</v>
      </c>
      <c r="AY90" s="158">
        <f t="shared" si="24"/>
        <v>3</v>
      </c>
      <c r="AZ90" s="158">
        <f t="shared" si="24"/>
        <v>3</v>
      </c>
      <c r="BA90" s="158">
        <f t="shared" si="24"/>
        <v>3</v>
      </c>
      <c r="BB90" s="161">
        <f t="shared" si="24"/>
        <v>3</v>
      </c>
    </row>
    <row r="91" spans="1:54" ht="15.75" customHeight="1" x14ac:dyDescent="0.3">
      <c r="A91" s="1"/>
      <c r="B91" s="310" t="s">
        <v>122</v>
      </c>
      <c r="C91" s="299"/>
      <c r="D91" s="299"/>
      <c r="E91" s="299"/>
      <c r="F91" s="287"/>
      <c r="G91" s="154">
        <v>1</v>
      </c>
      <c r="H91" s="154">
        <v>1</v>
      </c>
      <c r="I91" s="154">
        <v>1</v>
      </c>
      <c r="J91" s="163">
        <v>1</v>
      </c>
      <c r="K91" s="163">
        <v>1</v>
      </c>
      <c r="L91" s="163">
        <v>1</v>
      </c>
      <c r="M91" s="163">
        <v>1</v>
      </c>
      <c r="N91" s="163">
        <v>1</v>
      </c>
      <c r="O91" s="163">
        <v>1</v>
      </c>
      <c r="P91" s="163">
        <v>1</v>
      </c>
      <c r="Q91" s="163">
        <v>1</v>
      </c>
      <c r="R91" s="164">
        <v>1</v>
      </c>
      <c r="S91" s="202">
        <v>1</v>
      </c>
      <c r="T91" s="202">
        <v>1</v>
      </c>
      <c r="U91" s="202">
        <v>1</v>
      </c>
      <c r="V91" s="202">
        <v>1</v>
      </c>
      <c r="W91" s="202">
        <v>1</v>
      </c>
      <c r="X91" s="202">
        <v>1</v>
      </c>
      <c r="Y91" s="202">
        <v>1</v>
      </c>
      <c r="Z91" s="202">
        <v>1</v>
      </c>
      <c r="AA91" s="202">
        <v>1</v>
      </c>
      <c r="AB91" s="202">
        <v>1</v>
      </c>
      <c r="AC91" s="202">
        <v>1</v>
      </c>
      <c r="AD91" s="203">
        <v>1</v>
      </c>
      <c r="AE91" s="204">
        <v>1</v>
      </c>
      <c r="AF91" s="202">
        <v>1</v>
      </c>
      <c r="AG91" s="202">
        <v>1</v>
      </c>
      <c r="AH91" s="202">
        <v>1</v>
      </c>
      <c r="AI91" s="202">
        <v>1</v>
      </c>
      <c r="AJ91" s="202">
        <v>1</v>
      </c>
      <c r="AK91" s="202">
        <v>1</v>
      </c>
      <c r="AL91" s="202">
        <v>1</v>
      </c>
      <c r="AM91" s="202">
        <v>1</v>
      </c>
      <c r="AN91" s="202">
        <v>1</v>
      </c>
      <c r="AO91" s="202">
        <v>1</v>
      </c>
      <c r="AP91" s="203">
        <v>1</v>
      </c>
      <c r="AQ91" s="204">
        <v>1</v>
      </c>
      <c r="AR91" s="202">
        <v>1</v>
      </c>
      <c r="AS91" s="202">
        <v>1</v>
      </c>
      <c r="AT91" s="202">
        <v>1</v>
      </c>
      <c r="AU91" s="202">
        <v>1</v>
      </c>
      <c r="AV91" s="202">
        <v>1</v>
      </c>
      <c r="AW91" s="202">
        <v>1</v>
      </c>
      <c r="AX91" s="202">
        <v>1</v>
      </c>
      <c r="AY91" s="202">
        <v>1</v>
      </c>
      <c r="AZ91" s="202">
        <v>1</v>
      </c>
      <c r="BA91" s="202">
        <v>1</v>
      </c>
      <c r="BB91" s="205">
        <v>1</v>
      </c>
    </row>
    <row r="92" spans="1:54" ht="15.75" customHeight="1" x14ac:dyDescent="0.3">
      <c r="A92" s="1"/>
      <c r="B92" s="310" t="s">
        <v>123</v>
      </c>
      <c r="C92" s="299"/>
      <c r="D92" s="299"/>
      <c r="E92" s="299"/>
      <c r="F92" s="287"/>
      <c r="G92" s="154">
        <v>1</v>
      </c>
      <c r="H92" s="154">
        <v>1</v>
      </c>
      <c r="I92" s="154">
        <v>1</v>
      </c>
      <c r="J92" s="163">
        <v>1</v>
      </c>
      <c r="K92" s="163">
        <v>1</v>
      </c>
      <c r="L92" s="163">
        <v>1</v>
      </c>
      <c r="M92" s="163">
        <v>1</v>
      </c>
      <c r="N92" s="163">
        <v>1</v>
      </c>
      <c r="O92" s="163">
        <v>1</v>
      </c>
      <c r="P92" s="163">
        <v>1</v>
      </c>
      <c r="Q92" s="163">
        <v>1</v>
      </c>
      <c r="R92" s="164">
        <v>1</v>
      </c>
      <c r="S92" s="178">
        <v>1</v>
      </c>
      <c r="T92" s="178">
        <v>1</v>
      </c>
      <c r="U92" s="178">
        <v>1</v>
      </c>
      <c r="V92" s="178">
        <v>1</v>
      </c>
      <c r="W92" s="178">
        <v>1</v>
      </c>
      <c r="X92" s="178">
        <v>1</v>
      </c>
      <c r="Y92" s="178">
        <v>1</v>
      </c>
      <c r="Z92" s="178">
        <v>1</v>
      </c>
      <c r="AA92" s="178">
        <v>1</v>
      </c>
      <c r="AB92" s="178">
        <v>1</v>
      </c>
      <c r="AC92" s="178">
        <v>1</v>
      </c>
      <c r="AD92" s="206">
        <v>1</v>
      </c>
      <c r="AE92" s="207">
        <v>1</v>
      </c>
      <c r="AF92" s="178">
        <v>1</v>
      </c>
      <c r="AG92" s="178">
        <v>1</v>
      </c>
      <c r="AH92" s="178">
        <v>1</v>
      </c>
      <c r="AI92" s="178">
        <v>1</v>
      </c>
      <c r="AJ92" s="178">
        <v>1</v>
      </c>
      <c r="AK92" s="178">
        <v>1</v>
      </c>
      <c r="AL92" s="178">
        <v>1</v>
      </c>
      <c r="AM92" s="178">
        <v>1</v>
      </c>
      <c r="AN92" s="178">
        <v>1</v>
      </c>
      <c r="AO92" s="178">
        <v>1</v>
      </c>
      <c r="AP92" s="206">
        <v>1</v>
      </c>
      <c r="AQ92" s="208">
        <v>1</v>
      </c>
      <c r="AR92" s="209">
        <v>1</v>
      </c>
      <c r="AS92" s="209">
        <v>1</v>
      </c>
      <c r="AT92" s="209">
        <v>1</v>
      </c>
      <c r="AU92" s="209">
        <v>1</v>
      </c>
      <c r="AV92" s="209">
        <v>1</v>
      </c>
      <c r="AW92" s="209">
        <v>1</v>
      </c>
      <c r="AX92" s="209">
        <v>1</v>
      </c>
      <c r="AY92" s="209">
        <v>1</v>
      </c>
      <c r="AZ92" s="209">
        <v>1</v>
      </c>
      <c r="BA92" s="209">
        <v>1</v>
      </c>
      <c r="BB92" s="210">
        <v>1</v>
      </c>
    </row>
    <row r="93" spans="1:54" ht="15.75" customHeight="1" x14ac:dyDescent="0.3">
      <c r="A93" s="1"/>
      <c r="B93" s="310" t="s">
        <v>124</v>
      </c>
      <c r="C93" s="299"/>
      <c r="D93" s="299"/>
      <c r="E93" s="299"/>
      <c r="F93" s="287"/>
      <c r="G93" s="154">
        <v>1</v>
      </c>
      <c r="H93" s="154">
        <v>1</v>
      </c>
      <c r="I93" s="154">
        <v>1</v>
      </c>
      <c r="J93" s="163">
        <v>1</v>
      </c>
      <c r="K93" s="163">
        <v>1</v>
      </c>
      <c r="L93" s="163">
        <v>1</v>
      </c>
      <c r="M93" s="163">
        <v>1</v>
      </c>
      <c r="N93" s="163">
        <v>1</v>
      </c>
      <c r="O93" s="163">
        <v>1</v>
      </c>
      <c r="P93" s="163">
        <v>1</v>
      </c>
      <c r="Q93" s="163">
        <v>1</v>
      </c>
      <c r="R93" s="164">
        <v>1</v>
      </c>
      <c r="S93" s="178">
        <v>1</v>
      </c>
      <c r="T93" s="178">
        <v>1</v>
      </c>
      <c r="U93" s="178">
        <v>1</v>
      </c>
      <c r="V93" s="178">
        <v>1</v>
      </c>
      <c r="W93" s="178">
        <v>1</v>
      </c>
      <c r="X93" s="178">
        <v>1</v>
      </c>
      <c r="Y93" s="178">
        <v>1</v>
      </c>
      <c r="Z93" s="178">
        <v>1</v>
      </c>
      <c r="AA93" s="178">
        <v>1</v>
      </c>
      <c r="AB93" s="178">
        <v>1</v>
      </c>
      <c r="AC93" s="178">
        <v>1</v>
      </c>
      <c r="AD93" s="206">
        <v>1</v>
      </c>
      <c r="AE93" s="207">
        <v>1</v>
      </c>
      <c r="AF93" s="178">
        <v>1</v>
      </c>
      <c r="AG93" s="178">
        <v>1</v>
      </c>
      <c r="AH93" s="178">
        <v>1</v>
      </c>
      <c r="AI93" s="178">
        <v>1</v>
      </c>
      <c r="AJ93" s="178">
        <v>1</v>
      </c>
      <c r="AK93" s="178">
        <v>1</v>
      </c>
      <c r="AL93" s="178">
        <v>1</v>
      </c>
      <c r="AM93" s="178">
        <v>1</v>
      </c>
      <c r="AN93" s="178">
        <v>1</v>
      </c>
      <c r="AO93" s="178">
        <v>1</v>
      </c>
      <c r="AP93" s="206">
        <v>1</v>
      </c>
      <c r="AQ93" s="207">
        <v>1</v>
      </c>
      <c r="AR93" s="178">
        <v>1</v>
      </c>
      <c r="AS93" s="178">
        <v>1</v>
      </c>
      <c r="AT93" s="178">
        <v>1</v>
      </c>
      <c r="AU93" s="178">
        <v>1</v>
      </c>
      <c r="AV93" s="178">
        <v>1</v>
      </c>
      <c r="AW93" s="178">
        <v>1</v>
      </c>
      <c r="AX93" s="178">
        <v>1</v>
      </c>
      <c r="AY93" s="178">
        <v>1</v>
      </c>
      <c r="AZ93" s="178">
        <v>1</v>
      </c>
      <c r="BA93" s="178">
        <v>1</v>
      </c>
      <c r="BB93" s="211">
        <v>1</v>
      </c>
    </row>
    <row r="94" spans="1:54" ht="15.75" customHeight="1" x14ac:dyDescent="0.3">
      <c r="A94" s="1"/>
      <c r="B94" s="1"/>
      <c r="C94" s="1"/>
      <c r="D94" s="1"/>
      <c r="E94" s="1"/>
      <c r="F94" s="1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</row>
    <row r="95" spans="1:54" ht="14.4" x14ac:dyDescent="0.3">
      <c r="A95" s="100"/>
      <c r="B95" s="100"/>
      <c r="C95" s="100"/>
      <c r="D95" s="1"/>
      <c r="E95" s="1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5"/>
      <c r="R95" s="87">
        <v>2025</v>
      </c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5"/>
      <c r="AD95" s="87">
        <v>2026</v>
      </c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5"/>
      <c r="AP95" s="88">
        <v>2027</v>
      </c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5"/>
      <c r="BB95" s="139">
        <v>2028</v>
      </c>
    </row>
    <row r="96" spans="1:54" ht="15.75" customHeight="1" x14ac:dyDescent="0.3">
      <c r="A96" s="1"/>
      <c r="B96" s="304" t="s">
        <v>44</v>
      </c>
      <c r="C96" s="299"/>
      <c r="D96" s="299"/>
      <c r="E96" s="299"/>
      <c r="F96" s="287"/>
      <c r="G96" s="101" t="s">
        <v>24</v>
      </c>
      <c r="H96" s="101" t="s">
        <v>25</v>
      </c>
      <c r="I96" s="101" t="s">
        <v>38</v>
      </c>
      <c r="J96" s="101" t="s">
        <v>26</v>
      </c>
      <c r="K96" s="101" t="s">
        <v>27</v>
      </c>
      <c r="L96" s="101" t="s">
        <v>28</v>
      </c>
      <c r="M96" s="101" t="s">
        <v>29</v>
      </c>
      <c r="N96" s="101" t="s">
        <v>30</v>
      </c>
      <c r="O96" s="101" t="s">
        <v>31</v>
      </c>
      <c r="P96" s="101" t="s">
        <v>32</v>
      </c>
      <c r="Q96" s="101" t="s">
        <v>33</v>
      </c>
      <c r="R96" s="102" t="s">
        <v>34</v>
      </c>
      <c r="S96" s="101" t="s">
        <v>24</v>
      </c>
      <c r="T96" s="101" t="s">
        <v>25</v>
      </c>
      <c r="U96" s="101" t="s">
        <v>38</v>
      </c>
      <c r="V96" s="101" t="s">
        <v>26</v>
      </c>
      <c r="W96" s="101" t="s">
        <v>27</v>
      </c>
      <c r="X96" s="101" t="s">
        <v>28</v>
      </c>
      <c r="Y96" s="101" t="s">
        <v>29</v>
      </c>
      <c r="Z96" s="101" t="s">
        <v>30</v>
      </c>
      <c r="AA96" s="101" t="s">
        <v>31</v>
      </c>
      <c r="AB96" s="101" t="s">
        <v>32</v>
      </c>
      <c r="AC96" s="101" t="s">
        <v>33</v>
      </c>
      <c r="AD96" s="102" t="s">
        <v>34</v>
      </c>
      <c r="AE96" s="101" t="s">
        <v>24</v>
      </c>
      <c r="AF96" s="101" t="s">
        <v>25</v>
      </c>
      <c r="AG96" s="101" t="s">
        <v>38</v>
      </c>
      <c r="AH96" s="101" t="s">
        <v>26</v>
      </c>
      <c r="AI96" s="101" t="s">
        <v>27</v>
      </c>
      <c r="AJ96" s="101" t="s">
        <v>28</v>
      </c>
      <c r="AK96" s="101" t="s">
        <v>29</v>
      </c>
      <c r="AL96" s="101" t="s">
        <v>30</v>
      </c>
      <c r="AM96" s="101" t="s">
        <v>31</v>
      </c>
      <c r="AN96" s="101" t="s">
        <v>32</v>
      </c>
      <c r="AO96" s="101" t="s">
        <v>33</v>
      </c>
      <c r="AP96" s="102" t="s">
        <v>34</v>
      </c>
      <c r="AQ96" s="101" t="s">
        <v>24</v>
      </c>
      <c r="AR96" s="101" t="s">
        <v>25</v>
      </c>
      <c r="AS96" s="101" t="s">
        <v>38</v>
      </c>
      <c r="AT96" s="101" t="s">
        <v>26</v>
      </c>
      <c r="AU96" s="101" t="s">
        <v>27</v>
      </c>
      <c r="AV96" s="101" t="s">
        <v>28</v>
      </c>
      <c r="AW96" s="101" t="s">
        <v>29</v>
      </c>
      <c r="AX96" s="101" t="s">
        <v>30</v>
      </c>
      <c r="AY96" s="101" t="s">
        <v>31</v>
      </c>
      <c r="AZ96" s="101" t="s">
        <v>32</v>
      </c>
      <c r="BA96" s="101" t="s">
        <v>33</v>
      </c>
      <c r="BB96" s="142" t="s">
        <v>34</v>
      </c>
    </row>
    <row r="97" spans="1:54" ht="15.75" customHeight="1" x14ac:dyDescent="0.3">
      <c r="A97" s="103"/>
      <c r="B97" s="306" t="s">
        <v>51</v>
      </c>
      <c r="C97" s="299"/>
      <c r="D97" s="299"/>
      <c r="E97" s="299"/>
      <c r="F97" s="287"/>
      <c r="G97" s="158">
        <f t="shared" ref="G97:BB97" si="25">SUM(G98:G101)</f>
        <v>4</v>
      </c>
      <c r="H97" s="158">
        <f t="shared" si="25"/>
        <v>4</v>
      </c>
      <c r="I97" s="158">
        <f t="shared" si="25"/>
        <v>4</v>
      </c>
      <c r="J97" s="158">
        <f t="shared" si="25"/>
        <v>4</v>
      </c>
      <c r="K97" s="158">
        <f t="shared" si="25"/>
        <v>4</v>
      </c>
      <c r="L97" s="158">
        <f t="shared" si="25"/>
        <v>4</v>
      </c>
      <c r="M97" s="158">
        <f t="shared" si="25"/>
        <v>4</v>
      </c>
      <c r="N97" s="158">
        <f t="shared" si="25"/>
        <v>4</v>
      </c>
      <c r="O97" s="158">
        <f t="shared" si="25"/>
        <v>4</v>
      </c>
      <c r="P97" s="158">
        <f t="shared" si="25"/>
        <v>4</v>
      </c>
      <c r="Q97" s="158">
        <f t="shared" si="25"/>
        <v>4</v>
      </c>
      <c r="R97" s="159">
        <f t="shared" si="25"/>
        <v>4</v>
      </c>
      <c r="S97" s="160">
        <f t="shared" si="25"/>
        <v>4</v>
      </c>
      <c r="T97" s="158">
        <f t="shared" si="25"/>
        <v>4</v>
      </c>
      <c r="U97" s="158">
        <f t="shared" si="25"/>
        <v>4</v>
      </c>
      <c r="V97" s="158">
        <f t="shared" si="25"/>
        <v>4</v>
      </c>
      <c r="W97" s="158">
        <f t="shared" si="25"/>
        <v>4</v>
      </c>
      <c r="X97" s="158">
        <f t="shared" si="25"/>
        <v>4</v>
      </c>
      <c r="Y97" s="158">
        <f t="shared" si="25"/>
        <v>4</v>
      </c>
      <c r="Z97" s="158">
        <f t="shared" si="25"/>
        <v>4</v>
      </c>
      <c r="AA97" s="158">
        <f t="shared" si="25"/>
        <v>4</v>
      </c>
      <c r="AB97" s="158">
        <f t="shared" si="25"/>
        <v>4</v>
      </c>
      <c r="AC97" s="158">
        <f t="shared" si="25"/>
        <v>4</v>
      </c>
      <c r="AD97" s="159">
        <f t="shared" si="25"/>
        <v>4</v>
      </c>
      <c r="AE97" s="160">
        <f t="shared" si="25"/>
        <v>4</v>
      </c>
      <c r="AF97" s="158">
        <f t="shared" si="25"/>
        <v>4</v>
      </c>
      <c r="AG97" s="158">
        <f t="shared" si="25"/>
        <v>4</v>
      </c>
      <c r="AH97" s="158">
        <f t="shared" si="25"/>
        <v>4</v>
      </c>
      <c r="AI97" s="158">
        <f t="shared" si="25"/>
        <v>4</v>
      </c>
      <c r="AJ97" s="158">
        <f t="shared" si="25"/>
        <v>4</v>
      </c>
      <c r="AK97" s="158">
        <f t="shared" si="25"/>
        <v>4</v>
      </c>
      <c r="AL97" s="158">
        <f t="shared" si="25"/>
        <v>4</v>
      </c>
      <c r="AM97" s="158">
        <f t="shared" si="25"/>
        <v>4</v>
      </c>
      <c r="AN97" s="158">
        <f t="shared" si="25"/>
        <v>4</v>
      </c>
      <c r="AO97" s="158">
        <f t="shared" si="25"/>
        <v>4</v>
      </c>
      <c r="AP97" s="159">
        <f t="shared" si="25"/>
        <v>4</v>
      </c>
      <c r="AQ97" s="160">
        <f t="shared" si="25"/>
        <v>4</v>
      </c>
      <c r="AR97" s="158">
        <f t="shared" si="25"/>
        <v>4</v>
      </c>
      <c r="AS97" s="158">
        <f t="shared" si="25"/>
        <v>4</v>
      </c>
      <c r="AT97" s="158">
        <f t="shared" si="25"/>
        <v>4</v>
      </c>
      <c r="AU97" s="158">
        <f t="shared" si="25"/>
        <v>4</v>
      </c>
      <c r="AV97" s="158">
        <f t="shared" si="25"/>
        <v>4</v>
      </c>
      <c r="AW97" s="158">
        <f t="shared" si="25"/>
        <v>4</v>
      </c>
      <c r="AX97" s="158">
        <f t="shared" si="25"/>
        <v>4</v>
      </c>
      <c r="AY97" s="158">
        <f t="shared" si="25"/>
        <v>4</v>
      </c>
      <c r="AZ97" s="158">
        <f t="shared" si="25"/>
        <v>4</v>
      </c>
      <c r="BA97" s="158">
        <f t="shared" si="25"/>
        <v>4</v>
      </c>
      <c r="BB97" s="161">
        <f t="shared" si="25"/>
        <v>4</v>
      </c>
    </row>
    <row r="98" spans="1:54" ht="15.75" customHeight="1" x14ac:dyDescent="0.3">
      <c r="A98" s="1"/>
      <c r="B98" s="320" t="s">
        <v>85</v>
      </c>
      <c r="C98" s="299"/>
      <c r="D98" s="299"/>
      <c r="E98" s="299"/>
      <c r="F98" s="287"/>
      <c r="G98" s="154">
        <v>1</v>
      </c>
      <c r="H98" s="154">
        <v>1</v>
      </c>
      <c r="I98" s="154">
        <v>1</v>
      </c>
      <c r="J98" s="163">
        <v>1</v>
      </c>
      <c r="K98" s="163">
        <v>1</v>
      </c>
      <c r="L98" s="163">
        <v>1</v>
      </c>
      <c r="M98" s="163">
        <v>1</v>
      </c>
      <c r="N98" s="163">
        <v>1</v>
      </c>
      <c r="O98" s="163">
        <v>1</v>
      </c>
      <c r="P98" s="163">
        <v>1</v>
      </c>
      <c r="Q98" s="163">
        <v>1</v>
      </c>
      <c r="R98" s="164">
        <v>1</v>
      </c>
      <c r="S98" s="165">
        <v>1</v>
      </c>
      <c r="T98" s="154">
        <v>1</v>
      </c>
      <c r="U98" s="163">
        <v>1</v>
      </c>
      <c r="V98" s="154">
        <v>1</v>
      </c>
      <c r="W98" s="154">
        <v>1</v>
      </c>
      <c r="X98" s="154">
        <v>1</v>
      </c>
      <c r="Y98" s="163">
        <v>1</v>
      </c>
      <c r="Z98" s="163">
        <v>1</v>
      </c>
      <c r="AA98" s="154">
        <v>1</v>
      </c>
      <c r="AB98" s="154">
        <v>1</v>
      </c>
      <c r="AC98" s="163">
        <v>1</v>
      </c>
      <c r="AD98" s="155">
        <v>1</v>
      </c>
      <c r="AE98" s="165">
        <v>1</v>
      </c>
      <c r="AF98" s="154">
        <v>1</v>
      </c>
      <c r="AG98" s="163">
        <v>1</v>
      </c>
      <c r="AH98" s="154">
        <v>1</v>
      </c>
      <c r="AI98" s="154">
        <v>1</v>
      </c>
      <c r="AJ98" s="154">
        <v>1</v>
      </c>
      <c r="AK98" s="163">
        <v>1</v>
      </c>
      <c r="AL98" s="154">
        <v>1</v>
      </c>
      <c r="AM98" s="154">
        <v>1</v>
      </c>
      <c r="AN98" s="163">
        <v>1</v>
      </c>
      <c r="AO98" s="163">
        <v>1</v>
      </c>
      <c r="AP98" s="155">
        <v>1</v>
      </c>
      <c r="AQ98" s="156">
        <v>1</v>
      </c>
      <c r="AR98" s="154">
        <v>1</v>
      </c>
      <c r="AS98" s="154">
        <v>1</v>
      </c>
      <c r="AT98" s="154">
        <v>1</v>
      </c>
      <c r="AU98" s="154">
        <v>1</v>
      </c>
      <c r="AV98" s="154">
        <v>1</v>
      </c>
      <c r="AW98" s="154">
        <v>1</v>
      </c>
      <c r="AX98" s="154">
        <v>1</v>
      </c>
      <c r="AY98" s="154">
        <v>1</v>
      </c>
      <c r="AZ98" s="154">
        <v>1</v>
      </c>
      <c r="BA98" s="154">
        <v>1</v>
      </c>
      <c r="BB98" s="157">
        <v>1</v>
      </c>
    </row>
    <row r="99" spans="1:54" ht="15.75" customHeight="1" x14ac:dyDescent="0.3">
      <c r="A99" s="1"/>
      <c r="B99" s="320" t="s">
        <v>86</v>
      </c>
      <c r="C99" s="299"/>
      <c r="D99" s="299"/>
      <c r="E99" s="299"/>
      <c r="F99" s="287"/>
      <c r="G99" s="154">
        <v>1</v>
      </c>
      <c r="H99" s="154">
        <v>1</v>
      </c>
      <c r="I99" s="154">
        <v>1</v>
      </c>
      <c r="J99" s="163">
        <v>1</v>
      </c>
      <c r="K99" s="163">
        <v>1</v>
      </c>
      <c r="L99" s="163">
        <v>1</v>
      </c>
      <c r="M99" s="163">
        <v>1</v>
      </c>
      <c r="N99" s="163">
        <v>1</v>
      </c>
      <c r="O99" s="163">
        <v>1</v>
      </c>
      <c r="P99" s="163">
        <v>1</v>
      </c>
      <c r="Q99" s="163">
        <v>1</v>
      </c>
      <c r="R99" s="164">
        <v>1</v>
      </c>
      <c r="S99" s="165">
        <v>1</v>
      </c>
      <c r="T99" s="154">
        <v>1</v>
      </c>
      <c r="U99" s="212">
        <v>1</v>
      </c>
      <c r="V99" s="154">
        <v>1</v>
      </c>
      <c r="W99" s="154">
        <v>1</v>
      </c>
      <c r="X99" s="154">
        <v>1</v>
      </c>
      <c r="Y99" s="212">
        <v>1</v>
      </c>
      <c r="Z99" s="212">
        <v>1</v>
      </c>
      <c r="AA99" s="154">
        <v>1</v>
      </c>
      <c r="AB99" s="154">
        <v>1</v>
      </c>
      <c r="AC99" s="212">
        <v>1</v>
      </c>
      <c r="AD99" s="155">
        <v>1</v>
      </c>
      <c r="AE99" s="165">
        <v>1</v>
      </c>
      <c r="AF99" s="154">
        <v>1</v>
      </c>
      <c r="AG99" s="212">
        <v>1</v>
      </c>
      <c r="AH99" s="154">
        <v>1</v>
      </c>
      <c r="AI99" s="154">
        <v>1</v>
      </c>
      <c r="AJ99" s="154">
        <v>1</v>
      </c>
      <c r="AK99" s="212">
        <v>1</v>
      </c>
      <c r="AL99" s="154">
        <v>1</v>
      </c>
      <c r="AM99" s="154">
        <v>1</v>
      </c>
      <c r="AN99" s="212">
        <v>1</v>
      </c>
      <c r="AO99" s="212">
        <v>1</v>
      </c>
      <c r="AP99" s="155">
        <v>1</v>
      </c>
      <c r="AQ99" s="156">
        <v>1</v>
      </c>
      <c r="AR99" s="154">
        <v>1</v>
      </c>
      <c r="AS99" s="154">
        <v>1</v>
      </c>
      <c r="AT99" s="154">
        <v>1</v>
      </c>
      <c r="AU99" s="154">
        <v>1</v>
      </c>
      <c r="AV99" s="154">
        <v>1</v>
      </c>
      <c r="AW99" s="154">
        <v>1</v>
      </c>
      <c r="AX99" s="154">
        <v>1</v>
      </c>
      <c r="AY99" s="154">
        <v>1</v>
      </c>
      <c r="AZ99" s="154">
        <v>1</v>
      </c>
      <c r="BA99" s="154">
        <v>1</v>
      </c>
      <c r="BB99" s="157">
        <v>1</v>
      </c>
    </row>
    <row r="100" spans="1:54" ht="15.75" customHeight="1" x14ac:dyDescent="0.3">
      <c r="A100" s="1"/>
      <c r="B100" s="320" t="s">
        <v>87</v>
      </c>
      <c r="C100" s="299"/>
      <c r="D100" s="299"/>
      <c r="E100" s="299"/>
      <c r="F100" s="287"/>
      <c r="G100" s="154">
        <v>1</v>
      </c>
      <c r="H100" s="154">
        <v>1</v>
      </c>
      <c r="I100" s="154">
        <v>1</v>
      </c>
      <c r="J100" s="163">
        <v>1</v>
      </c>
      <c r="K100" s="163">
        <v>1</v>
      </c>
      <c r="L100" s="163">
        <v>1</v>
      </c>
      <c r="M100" s="163">
        <v>1</v>
      </c>
      <c r="N100" s="163">
        <v>1</v>
      </c>
      <c r="O100" s="163">
        <v>1</v>
      </c>
      <c r="P100" s="163">
        <v>1</v>
      </c>
      <c r="Q100" s="163">
        <v>1</v>
      </c>
      <c r="R100" s="164">
        <v>1</v>
      </c>
      <c r="S100" s="165">
        <v>1</v>
      </c>
      <c r="T100" s="154">
        <v>1</v>
      </c>
      <c r="U100" s="212">
        <v>1</v>
      </c>
      <c r="V100" s="154">
        <v>1</v>
      </c>
      <c r="W100" s="154">
        <v>1</v>
      </c>
      <c r="X100" s="154">
        <v>1</v>
      </c>
      <c r="Y100" s="212">
        <v>1</v>
      </c>
      <c r="Z100" s="212">
        <v>1</v>
      </c>
      <c r="AA100" s="154">
        <v>1</v>
      </c>
      <c r="AB100" s="154">
        <v>1</v>
      </c>
      <c r="AC100" s="212">
        <v>1</v>
      </c>
      <c r="AD100" s="155">
        <v>1</v>
      </c>
      <c r="AE100" s="165">
        <v>1</v>
      </c>
      <c r="AF100" s="154">
        <v>1</v>
      </c>
      <c r="AG100" s="212">
        <v>1</v>
      </c>
      <c r="AH100" s="154">
        <v>1</v>
      </c>
      <c r="AI100" s="154">
        <v>1</v>
      </c>
      <c r="AJ100" s="154">
        <v>1</v>
      </c>
      <c r="AK100" s="212">
        <v>1</v>
      </c>
      <c r="AL100" s="154">
        <v>1</v>
      </c>
      <c r="AM100" s="154">
        <v>1</v>
      </c>
      <c r="AN100" s="212">
        <v>1</v>
      </c>
      <c r="AO100" s="212">
        <v>1</v>
      </c>
      <c r="AP100" s="155">
        <v>1</v>
      </c>
      <c r="AQ100" s="156">
        <v>1</v>
      </c>
      <c r="AR100" s="154">
        <v>1</v>
      </c>
      <c r="AS100" s="154">
        <v>1</v>
      </c>
      <c r="AT100" s="154">
        <v>1</v>
      </c>
      <c r="AU100" s="154">
        <v>1</v>
      </c>
      <c r="AV100" s="154">
        <v>1</v>
      </c>
      <c r="AW100" s="154">
        <v>1</v>
      </c>
      <c r="AX100" s="154">
        <v>1</v>
      </c>
      <c r="AY100" s="154">
        <v>1</v>
      </c>
      <c r="AZ100" s="154">
        <v>1</v>
      </c>
      <c r="BA100" s="154">
        <v>1</v>
      </c>
      <c r="BB100" s="157">
        <v>1</v>
      </c>
    </row>
    <row r="101" spans="1:54" ht="15.75" customHeight="1" x14ac:dyDescent="0.3">
      <c r="A101" s="1"/>
      <c r="B101" s="311" t="s">
        <v>125</v>
      </c>
      <c r="C101" s="299"/>
      <c r="D101" s="299"/>
      <c r="E101" s="299"/>
      <c r="F101" s="287"/>
      <c r="G101" s="154">
        <v>1</v>
      </c>
      <c r="H101" s="154">
        <v>1</v>
      </c>
      <c r="I101" s="154">
        <v>1</v>
      </c>
      <c r="J101" s="163">
        <v>1</v>
      </c>
      <c r="K101" s="163">
        <v>1</v>
      </c>
      <c r="L101" s="163">
        <v>1</v>
      </c>
      <c r="M101" s="163">
        <v>1</v>
      </c>
      <c r="N101" s="163">
        <v>1</v>
      </c>
      <c r="O101" s="163">
        <v>1</v>
      </c>
      <c r="P101" s="163">
        <v>1</v>
      </c>
      <c r="Q101" s="163">
        <v>1</v>
      </c>
      <c r="R101" s="164">
        <v>1</v>
      </c>
      <c r="S101" s="165">
        <v>1</v>
      </c>
      <c r="T101" s="154">
        <v>1</v>
      </c>
      <c r="U101" s="212">
        <v>1</v>
      </c>
      <c r="V101" s="154">
        <v>1</v>
      </c>
      <c r="W101" s="154">
        <v>1</v>
      </c>
      <c r="X101" s="154">
        <v>1</v>
      </c>
      <c r="Y101" s="212">
        <v>1</v>
      </c>
      <c r="Z101" s="212">
        <v>1</v>
      </c>
      <c r="AA101" s="154">
        <v>1</v>
      </c>
      <c r="AB101" s="154">
        <v>1</v>
      </c>
      <c r="AC101" s="212">
        <v>1</v>
      </c>
      <c r="AD101" s="155">
        <v>1</v>
      </c>
      <c r="AE101" s="165">
        <v>1</v>
      </c>
      <c r="AF101" s="154">
        <v>1</v>
      </c>
      <c r="AG101" s="212">
        <v>1</v>
      </c>
      <c r="AH101" s="154">
        <v>1</v>
      </c>
      <c r="AI101" s="154">
        <v>1</v>
      </c>
      <c r="AJ101" s="154">
        <v>1</v>
      </c>
      <c r="AK101" s="212">
        <v>1</v>
      </c>
      <c r="AL101" s="154">
        <v>1</v>
      </c>
      <c r="AM101" s="154">
        <v>1</v>
      </c>
      <c r="AN101" s="212">
        <v>1</v>
      </c>
      <c r="AO101" s="212">
        <v>1</v>
      </c>
      <c r="AP101" s="155">
        <v>1</v>
      </c>
      <c r="AQ101" s="156">
        <v>1</v>
      </c>
      <c r="AR101" s="154">
        <v>1</v>
      </c>
      <c r="AS101" s="154">
        <v>1</v>
      </c>
      <c r="AT101" s="154">
        <v>1</v>
      </c>
      <c r="AU101" s="154">
        <v>1</v>
      </c>
      <c r="AV101" s="154">
        <v>1</v>
      </c>
      <c r="AW101" s="154">
        <v>1</v>
      </c>
      <c r="AX101" s="154">
        <v>1</v>
      </c>
      <c r="AY101" s="154">
        <v>1</v>
      </c>
      <c r="AZ101" s="154">
        <v>1</v>
      </c>
      <c r="BA101" s="154">
        <v>1</v>
      </c>
      <c r="BB101" s="157">
        <v>1</v>
      </c>
    </row>
    <row r="102" spans="1:54" ht="15.75" customHeight="1" x14ac:dyDescent="0.3">
      <c r="A102" s="1"/>
      <c r="B102" s="111"/>
      <c r="C102" s="111"/>
      <c r="D102" s="111"/>
      <c r="E102" s="111"/>
      <c r="F102" s="111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</row>
    <row r="103" spans="1:54" ht="14.4" x14ac:dyDescent="0.3">
      <c r="A103" s="100"/>
      <c r="B103" s="100"/>
      <c r="C103" s="100"/>
      <c r="D103" s="1"/>
      <c r="E103" s="1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5"/>
      <c r="R103" s="87">
        <v>2025</v>
      </c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5"/>
      <c r="AD103" s="87">
        <v>2026</v>
      </c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5"/>
      <c r="AP103" s="88">
        <v>2027</v>
      </c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5"/>
      <c r="BB103" s="139">
        <v>2028</v>
      </c>
    </row>
    <row r="104" spans="1:54" ht="15.75" customHeight="1" x14ac:dyDescent="0.3">
      <c r="A104" s="1"/>
      <c r="B104" s="304" t="s">
        <v>43</v>
      </c>
      <c r="C104" s="299"/>
      <c r="D104" s="299"/>
      <c r="E104" s="299"/>
      <c r="F104" s="287"/>
      <c r="G104" s="101" t="s">
        <v>24</v>
      </c>
      <c r="H104" s="101" t="s">
        <v>25</v>
      </c>
      <c r="I104" s="101" t="s">
        <v>38</v>
      </c>
      <c r="J104" s="101" t="s">
        <v>26</v>
      </c>
      <c r="K104" s="101" t="s">
        <v>27</v>
      </c>
      <c r="L104" s="101" t="s">
        <v>28</v>
      </c>
      <c r="M104" s="101" t="s">
        <v>29</v>
      </c>
      <c r="N104" s="101" t="s">
        <v>30</v>
      </c>
      <c r="O104" s="101" t="s">
        <v>31</v>
      </c>
      <c r="P104" s="101" t="s">
        <v>32</v>
      </c>
      <c r="Q104" s="101" t="s">
        <v>33</v>
      </c>
      <c r="R104" s="102" t="s">
        <v>34</v>
      </c>
      <c r="S104" s="101" t="s">
        <v>24</v>
      </c>
      <c r="T104" s="101" t="s">
        <v>25</v>
      </c>
      <c r="U104" s="101" t="s">
        <v>38</v>
      </c>
      <c r="V104" s="101" t="s">
        <v>26</v>
      </c>
      <c r="W104" s="101" t="s">
        <v>27</v>
      </c>
      <c r="X104" s="101" t="s">
        <v>28</v>
      </c>
      <c r="Y104" s="101" t="s">
        <v>29</v>
      </c>
      <c r="Z104" s="101" t="s">
        <v>30</v>
      </c>
      <c r="AA104" s="101" t="s">
        <v>31</v>
      </c>
      <c r="AB104" s="101" t="s">
        <v>32</v>
      </c>
      <c r="AC104" s="101" t="s">
        <v>33</v>
      </c>
      <c r="AD104" s="102" t="s">
        <v>34</v>
      </c>
      <c r="AE104" s="101" t="s">
        <v>24</v>
      </c>
      <c r="AF104" s="101" t="s">
        <v>25</v>
      </c>
      <c r="AG104" s="101" t="s">
        <v>38</v>
      </c>
      <c r="AH104" s="101" t="s">
        <v>26</v>
      </c>
      <c r="AI104" s="101" t="s">
        <v>27</v>
      </c>
      <c r="AJ104" s="101" t="s">
        <v>28</v>
      </c>
      <c r="AK104" s="101" t="s">
        <v>29</v>
      </c>
      <c r="AL104" s="101" t="s">
        <v>30</v>
      </c>
      <c r="AM104" s="101" t="s">
        <v>31</v>
      </c>
      <c r="AN104" s="101" t="s">
        <v>32</v>
      </c>
      <c r="AO104" s="101" t="s">
        <v>33</v>
      </c>
      <c r="AP104" s="102" t="s">
        <v>34</v>
      </c>
      <c r="AQ104" s="101" t="s">
        <v>24</v>
      </c>
      <c r="AR104" s="101" t="s">
        <v>25</v>
      </c>
      <c r="AS104" s="101" t="s">
        <v>38</v>
      </c>
      <c r="AT104" s="101" t="s">
        <v>26</v>
      </c>
      <c r="AU104" s="101" t="s">
        <v>27</v>
      </c>
      <c r="AV104" s="101" t="s">
        <v>28</v>
      </c>
      <c r="AW104" s="101" t="s">
        <v>29</v>
      </c>
      <c r="AX104" s="101" t="s">
        <v>30</v>
      </c>
      <c r="AY104" s="101" t="s">
        <v>31</v>
      </c>
      <c r="AZ104" s="101" t="s">
        <v>32</v>
      </c>
      <c r="BA104" s="101" t="s">
        <v>33</v>
      </c>
      <c r="BB104" s="142" t="s">
        <v>34</v>
      </c>
    </row>
    <row r="105" spans="1:54" ht="15.75" customHeight="1" x14ac:dyDescent="0.3">
      <c r="A105" s="112"/>
      <c r="B105" s="319" t="s">
        <v>51</v>
      </c>
      <c r="C105" s="299"/>
      <c r="D105" s="299"/>
      <c r="E105" s="299"/>
      <c r="F105" s="287"/>
      <c r="G105" s="158">
        <f t="shared" ref="G105:BB105" si="26">SUM(G106:G110)</f>
        <v>5</v>
      </c>
      <c r="H105" s="158">
        <f t="shared" si="26"/>
        <v>5</v>
      </c>
      <c r="I105" s="158">
        <f t="shared" si="26"/>
        <v>5</v>
      </c>
      <c r="J105" s="158">
        <f t="shared" si="26"/>
        <v>5</v>
      </c>
      <c r="K105" s="158">
        <f t="shared" si="26"/>
        <v>5</v>
      </c>
      <c r="L105" s="158">
        <f t="shared" si="26"/>
        <v>5</v>
      </c>
      <c r="M105" s="158">
        <f t="shared" si="26"/>
        <v>5</v>
      </c>
      <c r="N105" s="158">
        <f t="shared" si="26"/>
        <v>5</v>
      </c>
      <c r="O105" s="158">
        <f t="shared" si="26"/>
        <v>5</v>
      </c>
      <c r="P105" s="158">
        <f t="shared" si="26"/>
        <v>5</v>
      </c>
      <c r="Q105" s="158">
        <f t="shared" si="26"/>
        <v>5</v>
      </c>
      <c r="R105" s="159">
        <f t="shared" si="26"/>
        <v>5</v>
      </c>
      <c r="S105" s="160">
        <f t="shared" si="26"/>
        <v>5</v>
      </c>
      <c r="T105" s="158">
        <f t="shared" si="26"/>
        <v>5</v>
      </c>
      <c r="U105" s="158">
        <f t="shared" si="26"/>
        <v>5</v>
      </c>
      <c r="V105" s="158">
        <f t="shared" si="26"/>
        <v>5</v>
      </c>
      <c r="W105" s="158">
        <f t="shared" si="26"/>
        <v>5</v>
      </c>
      <c r="X105" s="158">
        <f t="shared" si="26"/>
        <v>5</v>
      </c>
      <c r="Y105" s="158">
        <f t="shared" si="26"/>
        <v>5</v>
      </c>
      <c r="Z105" s="158">
        <f t="shared" si="26"/>
        <v>5</v>
      </c>
      <c r="AA105" s="158">
        <f t="shared" si="26"/>
        <v>5</v>
      </c>
      <c r="AB105" s="158">
        <f t="shared" si="26"/>
        <v>5</v>
      </c>
      <c r="AC105" s="158">
        <f t="shared" si="26"/>
        <v>5</v>
      </c>
      <c r="AD105" s="159">
        <f t="shared" si="26"/>
        <v>5</v>
      </c>
      <c r="AE105" s="160">
        <f t="shared" si="26"/>
        <v>5</v>
      </c>
      <c r="AF105" s="158">
        <f t="shared" si="26"/>
        <v>5</v>
      </c>
      <c r="AG105" s="158">
        <f t="shared" si="26"/>
        <v>5</v>
      </c>
      <c r="AH105" s="158">
        <f t="shared" si="26"/>
        <v>5</v>
      </c>
      <c r="AI105" s="158">
        <f t="shared" si="26"/>
        <v>5</v>
      </c>
      <c r="AJ105" s="158">
        <f t="shared" si="26"/>
        <v>5</v>
      </c>
      <c r="AK105" s="158">
        <f t="shared" si="26"/>
        <v>5</v>
      </c>
      <c r="AL105" s="158">
        <f t="shared" si="26"/>
        <v>5</v>
      </c>
      <c r="AM105" s="158">
        <f t="shared" si="26"/>
        <v>5</v>
      </c>
      <c r="AN105" s="158">
        <f t="shared" si="26"/>
        <v>5</v>
      </c>
      <c r="AO105" s="158">
        <f t="shared" si="26"/>
        <v>5</v>
      </c>
      <c r="AP105" s="159">
        <f t="shared" si="26"/>
        <v>5</v>
      </c>
      <c r="AQ105" s="160">
        <f t="shared" si="26"/>
        <v>5</v>
      </c>
      <c r="AR105" s="158">
        <f t="shared" si="26"/>
        <v>5</v>
      </c>
      <c r="AS105" s="158">
        <f t="shared" si="26"/>
        <v>5</v>
      </c>
      <c r="AT105" s="158">
        <f t="shared" si="26"/>
        <v>5</v>
      </c>
      <c r="AU105" s="158">
        <f t="shared" si="26"/>
        <v>5</v>
      </c>
      <c r="AV105" s="158">
        <f t="shared" si="26"/>
        <v>5</v>
      </c>
      <c r="AW105" s="158">
        <f t="shared" si="26"/>
        <v>5</v>
      </c>
      <c r="AX105" s="158">
        <f t="shared" si="26"/>
        <v>5</v>
      </c>
      <c r="AY105" s="158">
        <f t="shared" si="26"/>
        <v>5</v>
      </c>
      <c r="AZ105" s="158">
        <f t="shared" si="26"/>
        <v>5</v>
      </c>
      <c r="BA105" s="158">
        <f t="shared" si="26"/>
        <v>5</v>
      </c>
      <c r="BB105" s="161">
        <f t="shared" si="26"/>
        <v>5</v>
      </c>
    </row>
    <row r="106" spans="1:54" ht="15.75" customHeight="1" x14ac:dyDescent="0.3">
      <c r="A106" s="1"/>
      <c r="B106" s="303" t="s">
        <v>126</v>
      </c>
      <c r="C106" s="299"/>
      <c r="D106" s="299"/>
      <c r="E106" s="299"/>
      <c r="F106" s="287"/>
      <c r="G106" s="154">
        <v>1</v>
      </c>
      <c r="H106" s="154">
        <v>1</v>
      </c>
      <c r="I106" s="154">
        <v>1</v>
      </c>
      <c r="J106" s="163">
        <v>1</v>
      </c>
      <c r="K106" s="163">
        <v>1</v>
      </c>
      <c r="L106" s="163">
        <v>1</v>
      </c>
      <c r="M106" s="163">
        <v>1</v>
      </c>
      <c r="N106" s="163">
        <v>1</v>
      </c>
      <c r="O106" s="163">
        <v>1</v>
      </c>
      <c r="P106" s="163">
        <v>1</v>
      </c>
      <c r="Q106" s="163">
        <v>1</v>
      </c>
      <c r="R106" s="164">
        <v>1</v>
      </c>
      <c r="S106" s="207">
        <v>1</v>
      </c>
      <c r="T106" s="178">
        <v>1</v>
      </c>
      <c r="U106" s="178">
        <v>1</v>
      </c>
      <c r="V106" s="178">
        <v>1</v>
      </c>
      <c r="W106" s="178">
        <v>1</v>
      </c>
      <c r="X106" s="178">
        <v>1</v>
      </c>
      <c r="Y106" s="163">
        <v>1</v>
      </c>
      <c r="Z106" s="178">
        <v>1</v>
      </c>
      <c r="AA106" s="178">
        <v>1</v>
      </c>
      <c r="AB106" s="178">
        <v>1</v>
      </c>
      <c r="AC106" s="178">
        <v>1</v>
      </c>
      <c r="AD106" s="206">
        <v>1</v>
      </c>
      <c r="AE106" s="207">
        <v>1</v>
      </c>
      <c r="AF106" s="163">
        <v>1</v>
      </c>
      <c r="AG106" s="213">
        <v>1</v>
      </c>
      <c r="AH106" s="178">
        <v>1</v>
      </c>
      <c r="AI106" s="178">
        <v>1</v>
      </c>
      <c r="AJ106" s="178">
        <v>1</v>
      </c>
      <c r="AK106" s="178">
        <v>1</v>
      </c>
      <c r="AL106" s="178">
        <v>1</v>
      </c>
      <c r="AM106" s="178">
        <v>1</v>
      </c>
      <c r="AN106" s="178">
        <v>1</v>
      </c>
      <c r="AO106" s="178">
        <v>1</v>
      </c>
      <c r="AP106" s="206">
        <v>1</v>
      </c>
      <c r="AQ106" s="207">
        <v>1</v>
      </c>
      <c r="AR106" s="154">
        <v>1</v>
      </c>
      <c r="AS106" s="154">
        <v>1</v>
      </c>
      <c r="AT106" s="154">
        <v>1</v>
      </c>
      <c r="AU106" s="154">
        <v>1</v>
      </c>
      <c r="AV106" s="154">
        <v>1</v>
      </c>
      <c r="AW106" s="154">
        <v>1</v>
      </c>
      <c r="AX106" s="154">
        <v>1</v>
      </c>
      <c r="AY106" s="154">
        <v>1</v>
      </c>
      <c r="AZ106" s="154">
        <v>1</v>
      </c>
      <c r="BA106" s="154">
        <v>1</v>
      </c>
      <c r="BB106" s="157">
        <v>1</v>
      </c>
    </row>
    <row r="107" spans="1:54" ht="15.75" customHeight="1" x14ac:dyDescent="0.3">
      <c r="A107" s="1"/>
      <c r="B107" s="310" t="s">
        <v>127</v>
      </c>
      <c r="C107" s="299"/>
      <c r="D107" s="299"/>
      <c r="E107" s="299"/>
      <c r="F107" s="287"/>
      <c r="G107" s="154">
        <v>1</v>
      </c>
      <c r="H107" s="154">
        <v>1</v>
      </c>
      <c r="I107" s="154">
        <v>1</v>
      </c>
      <c r="J107" s="163">
        <v>1</v>
      </c>
      <c r="K107" s="163">
        <v>1</v>
      </c>
      <c r="L107" s="163">
        <v>1</v>
      </c>
      <c r="M107" s="163">
        <v>1</v>
      </c>
      <c r="N107" s="163">
        <v>1</v>
      </c>
      <c r="O107" s="163">
        <v>1</v>
      </c>
      <c r="P107" s="163">
        <v>1</v>
      </c>
      <c r="Q107" s="163">
        <v>1</v>
      </c>
      <c r="R107" s="206">
        <v>1</v>
      </c>
      <c r="S107" s="207">
        <v>1</v>
      </c>
      <c r="T107" s="178">
        <v>1</v>
      </c>
      <c r="U107" s="178">
        <v>1</v>
      </c>
      <c r="V107" s="178">
        <v>1</v>
      </c>
      <c r="W107" s="178">
        <v>1</v>
      </c>
      <c r="X107" s="178">
        <v>1</v>
      </c>
      <c r="Y107" s="178">
        <v>1</v>
      </c>
      <c r="Z107" s="178">
        <v>1</v>
      </c>
      <c r="AA107" s="178">
        <v>1</v>
      </c>
      <c r="AB107" s="178">
        <v>1</v>
      </c>
      <c r="AC107" s="178">
        <v>1</v>
      </c>
      <c r="AD107" s="206">
        <v>1</v>
      </c>
      <c r="AE107" s="207">
        <v>1</v>
      </c>
      <c r="AF107" s="178">
        <v>1</v>
      </c>
      <c r="AG107" s="154">
        <v>1</v>
      </c>
      <c r="AH107" s="178">
        <v>1</v>
      </c>
      <c r="AI107" s="178">
        <v>1</v>
      </c>
      <c r="AJ107" s="178">
        <v>1</v>
      </c>
      <c r="AK107" s="178">
        <v>1</v>
      </c>
      <c r="AL107" s="178">
        <v>1</v>
      </c>
      <c r="AM107" s="178">
        <v>1</v>
      </c>
      <c r="AN107" s="178">
        <v>1</v>
      </c>
      <c r="AO107" s="178">
        <v>1</v>
      </c>
      <c r="AP107" s="206">
        <v>1</v>
      </c>
      <c r="AQ107" s="207">
        <v>1</v>
      </c>
      <c r="AR107" s="154">
        <v>1</v>
      </c>
      <c r="AS107" s="154">
        <v>1</v>
      </c>
      <c r="AT107" s="154">
        <v>1</v>
      </c>
      <c r="AU107" s="154">
        <v>1</v>
      </c>
      <c r="AV107" s="154">
        <v>1</v>
      </c>
      <c r="AW107" s="154">
        <v>1</v>
      </c>
      <c r="AX107" s="154">
        <v>1</v>
      </c>
      <c r="AY107" s="154">
        <v>1</v>
      </c>
      <c r="AZ107" s="154">
        <v>1</v>
      </c>
      <c r="BA107" s="154">
        <v>1</v>
      </c>
      <c r="BB107" s="157">
        <v>1</v>
      </c>
    </row>
    <row r="108" spans="1:54" ht="15.75" customHeight="1" x14ac:dyDescent="0.3">
      <c r="A108" s="1"/>
      <c r="B108" s="313" t="s">
        <v>128</v>
      </c>
      <c r="C108" s="299"/>
      <c r="D108" s="299"/>
      <c r="E108" s="299"/>
      <c r="F108" s="287"/>
      <c r="G108" s="154">
        <v>1</v>
      </c>
      <c r="H108" s="154">
        <v>1</v>
      </c>
      <c r="I108" s="154">
        <v>1</v>
      </c>
      <c r="J108" s="163">
        <v>1</v>
      </c>
      <c r="K108" s="163">
        <v>1</v>
      </c>
      <c r="L108" s="163">
        <v>1</v>
      </c>
      <c r="M108" s="163">
        <v>1</v>
      </c>
      <c r="N108" s="163">
        <v>1</v>
      </c>
      <c r="O108" s="163">
        <v>1</v>
      </c>
      <c r="P108" s="163">
        <v>1</v>
      </c>
      <c r="Q108" s="163">
        <v>1</v>
      </c>
      <c r="R108" s="206">
        <v>1</v>
      </c>
      <c r="S108" s="207">
        <v>1</v>
      </c>
      <c r="T108" s="163">
        <v>1</v>
      </c>
      <c r="U108" s="178">
        <v>1</v>
      </c>
      <c r="V108" s="163">
        <v>1</v>
      </c>
      <c r="W108" s="163">
        <v>1</v>
      </c>
      <c r="X108" s="178">
        <v>1</v>
      </c>
      <c r="Y108" s="178">
        <v>1</v>
      </c>
      <c r="Z108" s="178">
        <v>1</v>
      </c>
      <c r="AA108" s="178">
        <v>1</v>
      </c>
      <c r="AB108" s="163">
        <v>1</v>
      </c>
      <c r="AC108" s="178">
        <v>1</v>
      </c>
      <c r="AD108" s="206">
        <v>1</v>
      </c>
      <c r="AE108" s="207">
        <v>1</v>
      </c>
      <c r="AF108" s="163">
        <v>1</v>
      </c>
      <c r="AG108" s="178">
        <v>1</v>
      </c>
      <c r="AH108" s="178">
        <v>1</v>
      </c>
      <c r="AI108" s="178">
        <v>1</v>
      </c>
      <c r="AJ108" s="163">
        <v>1</v>
      </c>
      <c r="AK108" s="178">
        <v>1</v>
      </c>
      <c r="AL108" s="178">
        <v>1</v>
      </c>
      <c r="AM108" s="178">
        <v>1</v>
      </c>
      <c r="AN108" s="163">
        <v>1</v>
      </c>
      <c r="AO108" s="178">
        <v>1</v>
      </c>
      <c r="AP108" s="206">
        <v>1</v>
      </c>
      <c r="AQ108" s="207">
        <v>1</v>
      </c>
      <c r="AR108" s="154">
        <v>1</v>
      </c>
      <c r="AS108" s="154">
        <v>1</v>
      </c>
      <c r="AT108" s="154">
        <v>1</v>
      </c>
      <c r="AU108" s="156">
        <v>1</v>
      </c>
      <c r="AV108" s="154">
        <v>1</v>
      </c>
      <c r="AW108" s="154">
        <v>1</v>
      </c>
      <c r="AX108" s="154">
        <v>1</v>
      </c>
      <c r="AY108" s="156">
        <v>1</v>
      </c>
      <c r="AZ108" s="154">
        <v>1</v>
      </c>
      <c r="BA108" s="154">
        <v>1</v>
      </c>
      <c r="BB108" s="157">
        <v>1</v>
      </c>
    </row>
    <row r="109" spans="1:54" ht="15.75" customHeight="1" x14ac:dyDescent="0.3">
      <c r="A109" s="1"/>
      <c r="B109" s="313" t="s">
        <v>129</v>
      </c>
      <c r="C109" s="299"/>
      <c r="D109" s="299"/>
      <c r="E109" s="299"/>
      <c r="F109" s="287"/>
      <c r="G109" s="214">
        <v>1</v>
      </c>
      <c r="H109" s="214">
        <v>1</v>
      </c>
      <c r="I109" s="214">
        <v>1</v>
      </c>
      <c r="J109" s="214">
        <v>1</v>
      </c>
      <c r="K109" s="214">
        <v>1</v>
      </c>
      <c r="L109" s="214">
        <v>1</v>
      </c>
      <c r="M109" s="214">
        <v>1</v>
      </c>
      <c r="N109" s="214">
        <v>1</v>
      </c>
      <c r="O109" s="214">
        <v>1</v>
      </c>
      <c r="P109" s="214">
        <v>1</v>
      </c>
      <c r="Q109" s="166">
        <v>1</v>
      </c>
      <c r="R109" s="167">
        <v>1</v>
      </c>
      <c r="S109" s="168">
        <v>1</v>
      </c>
      <c r="T109" s="166">
        <v>1</v>
      </c>
      <c r="U109" s="166">
        <v>1</v>
      </c>
      <c r="V109" s="166">
        <v>1</v>
      </c>
      <c r="W109" s="166">
        <v>1</v>
      </c>
      <c r="X109" s="166">
        <v>1</v>
      </c>
      <c r="Y109" s="166">
        <v>1</v>
      </c>
      <c r="Z109" s="166">
        <v>1</v>
      </c>
      <c r="AA109" s="166">
        <v>1</v>
      </c>
      <c r="AB109" s="166">
        <v>1</v>
      </c>
      <c r="AC109" s="166">
        <v>1</v>
      </c>
      <c r="AD109" s="167">
        <v>1</v>
      </c>
      <c r="AE109" s="168">
        <v>1</v>
      </c>
      <c r="AF109" s="166">
        <v>1</v>
      </c>
      <c r="AG109" s="166">
        <v>1</v>
      </c>
      <c r="AH109" s="166">
        <v>1</v>
      </c>
      <c r="AI109" s="166">
        <v>1</v>
      </c>
      <c r="AJ109" s="166">
        <v>1</v>
      </c>
      <c r="AK109" s="166">
        <v>1</v>
      </c>
      <c r="AL109" s="166">
        <v>1</v>
      </c>
      <c r="AM109" s="166">
        <v>1</v>
      </c>
      <c r="AN109" s="166">
        <v>1</v>
      </c>
      <c r="AO109" s="166">
        <v>1</v>
      </c>
      <c r="AP109" s="167">
        <v>1</v>
      </c>
      <c r="AQ109" s="168">
        <v>1</v>
      </c>
      <c r="AR109" s="166">
        <v>1</v>
      </c>
      <c r="AS109" s="166">
        <v>1</v>
      </c>
      <c r="AT109" s="166">
        <v>1</v>
      </c>
      <c r="AU109" s="166">
        <v>1</v>
      </c>
      <c r="AV109" s="166">
        <v>1</v>
      </c>
      <c r="AW109" s="166">
        <v>1</v>
      </c>
      <c r="AX109" s="166">
        <v>1</v>
      </c>
      <c r="AY109" s="166">
        <v>1</v>
      </c>
      <c r="AZ109" s="166">
        <v>1</v>
      </c>
      <c r="BA109" s="166">
        <v>1</v>
      </c>
      <c r="BB109" s="170">
        <v>1</v>
      </c>
    </row>
    <row r="110" spans="1:54" ht="15.75" customHeight="1" x14ac:dyDescent="0.3">
      <c r="A110" s="1"/>
      <c r="B110" s="313" t="s">
        <v>130</v>
      </c>
      <c r="C110" s="299"/>
      <c r="D110" s="299"/>
      <c r="E110" s="299"/>
      <c r="F110" s="287"/>
      <c r="G110" s="154">
        <v>1</v>
      </c>
      <c r="H110" s="154">
        <v>1</v>
      </c>
      <c r="I110" s="154">
        <v>1</v>
      </c>
      <c r="J110" s="163">
        <v>1</v>
      </c>
      <c r="K110" s="163">
        <v>1</v>
      </c>
      <c r="L110" s="163">
        <v>1</v>
      </c>
      <c r="M110" s="163">
        <v>1</v>
      </c>
      <c r="N110" s="163">
        <v>1</v>
      </c>
      <c r="O110" s="163">
        <v>1</v>
      </c>
      <c r="P110" s="163">
        <v>1</v>
      </c>
      <c r="Q110" s="178">
        <v>1</v>
      </c>
      <c r="R110" s="206">
        <v>1</v>
      </c>
      <c r="S110" s="207">
        <v>1</v>
      </c>
      <c r="T110" s="178">
        <v>1</v>
      </c>
      <c r="U110" s="178">
        <v>1</v>
      </c>
      <c r="V110" s="178">
        <v>1</v>
      </c>
      <c r="W110" s="178">
        <v>1</v>
      </c>
      <c r="X110" s="178">
        <v>1</v>
      </c>
      <c r="Y110" s="178">
        <v>1</v>
      </c>
      <c r="Z110" s="178">
        <v>1</v>
      </c>
      <c r="AA110" s="178">
        <v>1</v>
      </c>
      <c r="AB110" s="178">
        <v>1</v>
      </c>
      <c r="AC110" s="178">
        <v>1</v>
      </c>
      <c r="AD110" s="206">
        <v>1</v>
      </c>
      <c r="AE110" s="207">
        <v>1</v>
      </c>
      <c r="AF110" s="178">
        <v>1</v>
      </c>
      <c r="AG110" s="178">
        <v>1</v>
      </c>
      <c r="AH110" s="178">
        <v>1</v>
      </c>
      <c r="AI110" s="178">
        <v>1</v>
      </c>
      <c r="AJ110" s="178">
        <v>1</v>
      </c>
      <c r="AK110" s="178">
        <v>1</v>
      </c>
      <c r="AL110" s="178">
        <v>1</v>
      </c>
      <c r="AM110" s="178">
        <v>1</v>
      </c>
      <c r="AN110" s="178">
        <v>1</v>
      </c>
      <c r="AO110" s="178">
        <v>1</v>
      </c>
      <c r="AP110" s="206">
        <v>1</v>
      </c>
      <c r="AQ110" s="207">
        <v>1</v>
      </c>
      <c r="AR110" s="154">
        <v>1</v>
      </c>
      <c r="AS110" s="154">
        <v>1</v>
      </c>
      <c r="AT110" s="154">
        <v>1</v>
      </c>
      <c r="AU110" s="154">
        <v>1</v>
      </c>
      <c r="AV110" s="154">
        <v>1</v>
      </c>
      <c r="AW110" s="154">
        <v>1</v>
      </c>
      <c r="AX110" s="154">
        <v>1</v>
      </c>
      <c r="AY110" s="154">
        <v>1</v>
      </c>
      <c r="AZ110" s="154">
        <v>1</v>
      </c>
      <c r="BA110" s="154">
        <v>1</v>
      </c>
      <c r="BB110" s="157">
        <v>1</v>
      </c>
    </row>
    <row r="112" spans="1:54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</sheetData>
  <mergeCells count="85">
    <mergeCell ref="B60:F60"/>
    <mergeCell ref="B61:F61"/>
    <mergeCell ref="B62:F62"/>
    <mergeCell ref="B63:F63"/>
    <mergeCell ref="B65:F65"/>
    <mergeCell ref="B64:F64"/>
    <mergeCell ref="B68:F68"/>
    <mergeCell ref="B69:F69"/>
    <mergeCell ref="B70:F70"/>
    <mergeCell ref="B71:E71"/>
    <mergeCell ref="B72:F72"/>
    <mergeCell ref="B75:F75"/>
    <mergeCell ref="B76:F76"/>
    <mergeCell ref="B77:F77"/>
    <mergeCell ref="B78:F78"/>
    <mergeCell ref="B79:F79"/>
    <mergeCell ref="B80:F80"/>
    <mergeCell ref="B83:F83"/>
    <mergeCell ref="B84:F84"/>
    <mergeCell ref="B85:F85"/>
    <mergeCell ref="B86:F86"/>
    <mergeCell ref="B89:F89"/>
    <mergeCell ref="B90:F90"/>
    <mergeCell ref="B91:F91"/>
    <mergeCell ref="B92:F92"/>
    <mergeCell ref="B93:F93"/>
    <mergeCell ref="B96:F96"/>
    <mergeCell ref="B97:F97"/>
    <mergeCell ref="B98:F98"/>
    <mergeCell ref="B99:F99"/>
    <mergeCell ref="B101:F101"/>
    <mergeCell ref="B100:F100"/>
    <mergeCell ref="B109:F109"/>
    <mergeCell ref="B110:F110"/>
    <mergeCell ref="B104:F104"/>
    <mergeCell ref="B105:F105"/>
    <mergeCell ref="B106:F106"/>
    <mergeCell ref="B107:F107"/>
    <mergeCell ref="B108:F108"/>
    <mergeCell ref="B11:F11"/>
    <mergeCell ref="B12:F12"/>
    <mergeCell ref="B13:F13"/>
    <mergeCell ref="B14:F14"/>
    <mergeCell ref="B4:D4"/>
    <mergeCell ref="B7:F7"/>
    <mergeCell ref="B8:F8"/>
    <mergeCell ref="B9:F9"/>
    <mergeCell ref="B10:F10"/>
    <mergeCell ref="B15:F15"/>
    <mergeCell ref="B16:F16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2:F32"/>
    <mergeCell ref="B33:F33"/>
    <mergeCell ref="B41:F41"/>
    <mergeCell ref="B42:F42"/>
    <mergeCell ref="B43:F43"/>
    <mergeCell ref="B34:F34"/>
    <mergeCell ref="B35:F35"/>
    <mergeCell ref="B38:F38"/>
    <mergeCell ref="B36:F36"/>
    <mergeCell ref="B37:F37"/>
    <mergeCell ref="B44:F44"/>
    <mergeCell ref="B45:F45"/>
    <mergeCell ref="B47:F47"/>
    <mergeCell ref="B50:F50"/>
    <mergeCell ref="B51:F51"/>
    <mergeCell ref="B56:F56"/>
    <mergeCell ref="B57:F57"/>
    <mergeCell ref="B58:F58"/>
    <mergeCell ref="B59:F59"/>
    <mergeCell ref="B46:F46"/>
    <mergeCell ref="B52:F52"/>
    <mergeCell ref="B53:F53"/>
    <mergeCell ref="B54:F54"/>
    <mergeCell ref="B55:F55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992"/>
  <sheetViews>
    <sheetView workbookViewId="0">
      <selection activeCell="B1" sqref="B1:D2"/>
    </sheetView>
  </sheetViews>
  <sheetFormatPr defaultColWidth="14.44140625" defaultRowHeight="15" customHeight="1" x14ac:dyDescent="0.3"/>
  <cols>
    <col min="1" max="2" width="8.6640625" customWidth="1"/>
    <col min="3" max="3" width="16.33203125" customWidth="1"/>
    <col min="4" max="4" width="11.5546875" customWidth="1"/>
    <col min="5" max="5" width="12.88671875" customWidth="1"/>
    <col min="6" max="6" width="12.5546875" customWidth="1"/>
    <col min="7" max="16" width="10.44140625" customWidth="1"/>
    <col min="17" max="25" width="11.5546875" customWidth="1"/>
    <col min="26" max="28" width="11.44140625" customWidth="1"/>
    <col min="29" max="64" width="11.5546875" customWidth="1"/>
  </cols>
  <sheetData>
    <row r="1" spans="1:64" ht="15" customHeight="1" x14ac:dyDescent="0.3">
      <c r="B1" s="344" t="s">
        <v>158</v>
      </c>
      <c r="D1">
        <f>Reviewer!C1</f>
        <v>0</v>
      </c>
    </row>
    <row r="2" spans="1:64" ht="15" customHeight="1" x14ac:dyDescent="0.3">
      <c r="B2" s="344" t="s">
        <v>159</v>
      </c>
      <c r="C2" t="s">
        <v>160</v>
      </c>
    </row>
    <row r="3" spans="1:64" ht="14.4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</row>
    <row r="4" spans="1:64" ht="15.6" x14ac:dyDescent="0.3">
      <c r="A4" s="89"/>
      <c r="B4" s="337" t="s">
        <v>88</v>
      </c>
      <c r="C4" s="317"/>
      <c r="D4" s="317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</row>
    <row r="5" spans="1:64" ht="15.6" x14ac:dyDescent="0.3">
      <c r="A5" s="41"/>
      <c r="B5" s="113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</row>
    <row r="6" spans="1:64" ht="14.4" x14ac:dyDescent="0.3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</row>
    <row r="7" spans="1:64" ht="14.4" x14ac:dyDescent="0.3">
      <c r="A7" s="13"/>
      <c r="B7" s="334" t="s">
        <v>89</v>
      </c>
      <c r="C7" s="330"/>
      <c r="D7" s="94">
        <v>2025</v>
      </c>
      <c r="E7" s="94">
        <v>2026</v>
      </c>
      <c r="F7" s="94">
        <v>2027</v>
      </c>
      <c r="G7" s="94">
        <v>2028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</row>
    <row r="8" spans="1:64" ht="14.4" x14ac:dyDescent="0.3">
      <c r="A8" s="13"/>
      <c r="B8" s="335" t="s">
        <v>90</v>
      </c>
      <c r="C8" s="333"/>
      <c r="D8" s="158">
        <f t="shared" ref="D8:G8" si="0">D9+D10</f>
        <v>70.2</v>
      </c>
      <c r="E8" s="158">
        <f t="shared" si="0"/>
        <v>70.2</v>
      </c>
      <c r="F8" s="158">
        <f>F9+F10</f>
        <v>70.2</v>
      </c>
      <c r="G8" s="158">
        <f t="shared" si="0"/>
        <v>70.2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</row>
    <row r="9" spans="1:64" ht="14.4" x14ac:dyDescent="0.3">
      <c r="A9" s="13"/>
      <c r="B9" s="336" t="s">
        <v>91</v>
      </c>
      <c r="C9" s="287"/>
      <c r="D9" s="224">
        <f t="shared" ref="D9" si="1">SUM(E17:P17)</f>
        <v>60</v>
      </c>
      <c r="E9" s="224">
        <f t="shared" ref="E9:E10" si="2">SUM(Q17:AB17)</f>
        <v>60</v>
      </c>
      <c r="F9" s="224">
        <f>SUM(AC17:AN17)</f>
        <v>60</v>
      </c>
      <c r="G9" s="224">
        <f t="shared" ref="G9" si="3">SUM(AO17:AZ17)</f>
        <v>60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</row>
    <row r="10" spans="1:64" ht="14.4" x14ac:dyDescent="0.3">
      <c r="A10" s="13"/>
      <c r="B10" s="301" t="s">
        <v>92</v>
      </c>
      <c r="C10" s="287"/>
      <c r="D10" s="224">
        <f>SUM(E18:P18)</f>
        <v>10.199999999999998</v>
      </c>
      <c r="E10" s="224">
        <f t="shared" si="2"/>
        <v>10.199999999999998</v>
      </c>
      <c r="F10" s="224">
        <f t="shared" ref="F10" si="4">SUM(AC18:AN18)</f>
        <v>10.199999999999998</v>
      </c>
      <c r="G10" s="224">
        <f t="shared" ref="G10" si="5">SUM(AO18:AZ18)</f>
        <v>10.199999999999998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64" ht="14.4" x14ac:dyDescent="0.3">
      <c r="A11" s="13"/>
      <c r="B11" s="312" t="s">
        <v>93</v>
      </c>
      <c r="C11" s="287"/>
      <c r="D11" s="146">
        <v>5</v>
      </c>
      <c r="E11" s="146">
        <v>5</v>
      </c>
      <c r="F11" s="146">
        <v>5</v>
      </c>
      <c r="G11" s="146">
        <v>5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spans="1:64" ht="14.4" x14ac:dyDescent="0.3">
      <c r="A12" s="13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</row>
    <row r="13" spans="1:64" ht="14.4" x14ac:dyDescent="0.3">
      <c r="A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14.4" x14ac:dyDescent="0.3">
      <c r="A14" s="1"/>
      <c r="B14" s="1"/>
      <c r="C14" s="1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5"/>
      <c r="P14" s="87">
        <v>2025</v>
      </c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5"/>
      <c r="AB14" s="87">
        <v>2026</v>
      </c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5"/>
      <c r="AN14" s="88">
        <v>2027</v>
      </c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5"/>
      <c r="AZ14" s="139">
        <v>2028</v>
      </c>
    </row>
    <row r="15" spans="1:64" ht="14.4" x14ac:dyDescent="0.3">
      <c r="A15" s="13"/>
      <c r="B15" s="334" t="s">
        <v>94</v>
      </c>
      <c r="C15" s="329"/>
      <c r="D15" s="330"/>
      <c r="E15" s="101" t="s">
        <v>24</v>
      </c>
      <c r="F15" s="101" t="s">
        <v>25</v>
      </c>
      <c r="G15" s="101" t="s">
        <v>38</v>
      </c>
      <c r="H15" s="101" t="s">
        <v>26</v>
      </c>
      <c r="I15" s="101" t="s">
        <v>27</v>
      </c>
      <c r="J15" s="101" t="s">
        <v>28</v>
      </c>
      <c r="K15" s="101" t="s">
        <v>29</v>
      </c>
      <c r="L15" s="101" t="s">
        <v>30</v>
      </c>
      <c r="M15" s="101" t="s">
        <v>31</v>
      </c>
      <c r="N15" s="101" t="s">
        <v>32</v>
      </c>
      <c r="O15" s="101" t="s">
        <v>33</v>
      </c>
      <c r="P15" s="102" t="s">
        <v>34</v>
      </c>
      <c r="Q15" s="101" t="s">
        <v>24</v>
      </c>
      <c r="R15" s="101" t="s">
        <v>25</v>
      </c>
      <c r="S15" s="101" t="s">
        <v>38</v>
      </c>
      <c r="T15" s="101" t="s">
        <v>26</v>
      </c>
      <c r="U15" s="101" t="s">
        <v>27</v>
      </c>
      <c r="V15" s="101" t="s">
        <v>28</v>
      </c>
      <c r="W15" s="101" t="s">
        <v>29</v>
      </c>
      <c r="X15" s="101" t="s">
        <v>30</v>
      </c>
      <c r="Y15" s="101" t="s">
        <v>31</v>
      </c>
      <c r="Z15" s="101" t="s">
        <v>32</v>
      </c>
      <c r="AA15" s="101" t="s">
        <v>33</v>
      </c>
      <c r="AB15" s="102" t="s">
        <v>34</v>
      </c>
      <c r="AC15" s="101" t="s">
        <v>24</v>
      </c>
      <c r="AD15" s="101" t="s">
        <v>25</v>
      </c>
      <c r="AE15" s="101" t="s">
        <v>38</v>
      </c>
      <c r="AF15" s="101" t="s">
        <v>26</v>
      </c>
      <c r="AG15" s="101" t="s">
        <v>27</v>
      </c>
      <c r="AH15" s="101" t="s">
        <v>28</v>
      </c>
      <c r="AI15" s="101" t="s">
        <v>29</v>
      </c>
      <c r="AJ15" s="101" t="s">
        <v>30</v>
      </c>
      <c r="AK15" s="101" t="s">
        <v>31</v>
      </c>
      <c r="AL15" s="101" t="s">
        <v>32</v>
      </c>
      <c r="AM15" s="101" t="s">
        <v>33</v>
      </c>
      <c r="AN15" s="102" t="s">
        <v>34</v>
      </c>
      <c r="AO15" s="101" t="s">
        <v>24</v>
      </c>
      <c r="AP15" s="101" t="s">
        <v>25</v>
      </c>
      <c r="AQ15" s="101" t="s">
        <v>38</v>
      </c>
      <c r="AR15" s="101" t="s">
        <v>26</v>
      </c>
      <c r="AS15" s="101" t="s">
        <v>27</v>
      </c>
      <c r="AT15" s="101" t="s">
        <v>28</v>
      </c>
      <c r="AU15" s="101" t="s">
        <v>29</v>
      </c>
      <c r="AV15" s="101" t="s">
        <v>30</v>
      </c>
      <c r="AW15" s="101" t="s">
        <v>31</v>
      </c>
      <c r="AX15" s="101" t="s">
        <v>32</v>
      </c>
      <c r="AY15" s="101" t="s">
        <v>33</v>
      </c>
      <c r="AZ15" s="140" t="s">
        <v>34</v>
      </c>
    </row>
    <row r="16" spans="1:64" ht="14.4" x14ac:dyDescent="0.3">
      <c r="A16" s="114"/>
      <c r="B16" s="335" t="s">
        <v>90</v>
      </c>
      <c r="C16" s="332"/>
      <c r="D16" s="333"/>
      <c r="E16" s="219">
        <f t="shared" ref="E16:AZ16" si="6">E17+E18</f>
        <v>5.85</v>
      </c>
      <c r="F16" s="220">
        <f t="shared" si="6"/>
        <v>5.85</v>
      </c>
      <c r="G16" s="220">
        <f t="shared" si="6"/>
        <v>5.85</v>
      </c>
      <c r="H16" s="220">
        <f t="shared" si="6"/>
        <v>5.85</v>
      </c>
      <c r="I16" s="220">
        <f t="shared" si="6"/>
        <v>5.85</v>
      </c>
      <c r="J16" s="220">
        <f t="shared" si="6"/>
        <v>5.85</v>
      </c>
      <c r="K16" s="220">
        <f t="shared" si="6"/>
        <v>5.85</v>
      </c>
      <c r="L16" s="220">
        <f t="shared" si="6"/>
        <v>5.85</v>
      </c>
      <c r="M16" s="220">
        <f t="shared" si="6"/>
        <v>5.85</v>
      </c>
      <c r="N16" s="220">
        <f t="shared" si="6"/>
        <v>5.85</v>
      </c>
      <c r="O16" s="220">
        <f t="shared" si="6"/>
        <v>5.85</v>
      </c>
      <c r="P16" s="221">
        <f t="shared" si="6"/>
        <v>5.85</v>
      </c>
      <c r="Q16" s="219">
        <f t="shared" si="6"/>
        <v>5.85</v>
      </c>
      <c r="R16" s="220">
        <f t="shared" si="6"/>
        <v>5.85</v>
      </c>
      <c r="S16" s="220">
        <f t="shared" si="6"/>
        <v>5.85</v>
      </c>
      <c r="T16" s="220">
        <f t="shared" si="6"/>
        <v>5.85</v>
      </c>
      <c r="U16" s="220">
        <f t="shared" si="6"/>
        <v>5.85</v>
      </c>
      <c r="V16" s="220">
        <f t="shared" si="6"/>
        <v>5.85</v>
      </c>
      <c r="W16" s="220">
        <f t="shared" si="6"/>
        <v>5.85</v>
      </c>
      <c r="X16" s="220">
        <f t="shared" si="6"/>
        <v>5.85</v>
      </c>
      <c r="Y16" s="220">
        <f t="shared" si="6"/>
        <v>5.85</v>
      </c>
      <c r="Z16" s="220">
        <f t="shared" si="6"/>
        <v>5.85</v>
      </c>
      <c r="AA16" s="220">
        <f t="shared" si="6"/>
        <v>5.85</v>
      </c>
      <c r="AB16" s="221">
        <f t="shared" si="6"/>
        <v>5.85</v>
      </c>
      <c r="AC16" s="219">
        <f t="shared" si="6"/>
        <v>5.85</v>
      </c>
      <c r="AD16" s="220">
        <f t="shared" si="6"/>
        <v>5.85</v>
      </c>
      <c r="AE16" s="220">
        <f t="shared" si="6"/>
        <v>5.85</v>
      </c>
      <c r="AF16" s="220">
        <f t="shared" si="6"/>
        <v>5.85</v>
      </c>
      <c r="AG16" s="220">
        <f t="shared" si="6"/>
        <v>5.85</v>
      </c>
      <c r="AH16" s="220">
        <f t="shared" si="6"/>
        <v>5.85</v>
      </c>
      <c r="AI16" s="220">
        <f t="shared" si="6"/>
        <v>5.85</v>
      </c>
      <c r="AJ16" s="220">
        <f t="shared" si="6"/>
        <v>5.85</v>
      </c>
      <c r="AK16" s="220">
        <f t="shared" si="6"/>
        <v>5.85</v>
      </c>
      <c r="AL16" s="220">
        <f t="shared" si="6"/>
        <v>5.85</v>
      </c>
      <c r="AM16" s="220">
        <f t="shared" si="6"/>
        <v>5.85</v>
      </c>
      <c r="AN16" s="221">
        <f t="shared" si="6"/>
        <v>5.85</v>
      </c>
      <c r="AO16" s="219">
        <f t="shared" si="6"/>
        <v>5.85</v>
      </c>
      <c r="AP16" s="220">
        <f t="shared" si="6"/>
        <v>5.85</v>
      </c>
      <c r="AQ16" s="220">
        <f t="shared" si="6"/>
        <v>5.85</v>
      </c>
      <c r="AR16" s="220">
        <f t="shared" si="6"/>
        <v>5.85</v>
      </c>
      <c r="AS16" s="220">
        <f t="shared" si="6"/>
        <v>5.85</v>
      </c>
      <c r="AT16" s="220">
        <f t="shared" si="6"/>
        <v>5.85</v>
      </c>
      <c r="AU16" s="220">
        <f t="shared" si="6"/>
        <v>5.85</v>
      </c>
      <c r="AV16" s="220">
        <f t="shared" si="6"/>
        <v>5.85</v>
      </c>
      <c r="AW16" s="220">
        <f t="shared" si="6"/>
        <v>5.85</v>
      </c>
      <c r="AX16" s="220">
        <f t="shared" si="6"/>
        <v>5.85</v>
      </c>
      <c r="AY16" s="220">
        <f t="shared" si="6"/>
        <v>5.85</v>
      </c>
      <c r="AZ16" s="222">
        <f t="shared" si="6"/>
        <v>5.85</v>
      </c>
    </row>
    <row r="17" spans="1:52" ht="14.4" x14ac:dyDescent="0.3">
      <c r="A17" s="13"/>
      <c r="B17" s="336" t="s">
        <v>95</v>
      </c>
      <c r="C17" s="299"/>
      <c r="D17" s="287"/>
      <c r="E17" s="223">
        <f t="shared" ref="E17:AZ17" si="7">E35</f>
        <v>5</v>
      </c>
      <c r="F17" s="224">
        <f t="shared" si="7"/>
        <v>5</v>
      </c>
      <c r="G17" s="224">
        <f t="shared" si="7"/>
        <v>5</v>
      </c>
      <c r="H17" s="224">
        <f t="shared" si="7"/>
        <v>5</v>
      </c>
      <c r="I17" s="224">
        <f t="shared" si="7"/>
        <v>5</v>
      </c>
      <c r="J17" s="224">
        <f t="shared" si="7"/>
        <v>5</v>
      </c>
      <c r="K17" s="224">
        <f t="shared" si="7"/>
        <v>5</v>
      </c>
      <c r="L17" s="224">
        <f t="shared" si="7"/>
        <v>5</v>
      </c>
      <c r="M17" s="224">
        <f t="shared" si="7"/>
        <v>5</v>
      </c>
      <c r="N17" s="224">
        <f t="shared" si="7"/>
        <v>5</v>
      </c>
      <c r="O17" s="224">
        <f t="shared" si="7"/>
        <v>5</v>
      </c>
      <c r="P17" s="225">
        <f t="shared" si="7"/>
        <v>5</v>
      </c>
      <c r="Q17" s="223">
        <f t="shared" si="7"/>
        <v>5</v>
      </c>
      <c r="R17" s="224">
        <f t="shared" si="7"/>
        <v>5</v>
      </c>
      <c r="S17" s="224">
        <f t="shared" si="7"/>
        <v>5</v>
      </c>
      <c r="T17" s="224">
        <f t="shared" si="7"/>
        <v>5</v>
      </c>
      <c r="U17" s="224">
        <f t="shared" si="7"/>
        <v>5</v>
      </c>
      <c r="V17" s="224">
        <f t="shared" si="7"/>
        <v>5</v>
      </c>
      <c r="W17" s="224">
        <f t="shared" si="7"/>
        <v>5</v>
      </c>
      <c r="X17" s="224">
        <f t="shared" si="7"/>
        <v>5</v>
      </c>
      <c r="Y17" s="224">
        <f t="shared" si="7"/>
        <v>5</v>
      </c>
      <c r="Z17" s="224">
        <f t="shared" si="7"/>
        <v>5</v>
      </c>
      <c r="AA17" s="224">
        <f t="shared" si="7"/>
        <v>5</v>
      </c>
      <c r="AB17" s="225">
        <f t="shared" si="7"/>
        <v>5</v>
      </c>
      <c r="AC17" s="223">
        <f t="shared" si="7"/>
        <v>5</v>
      </c>
      <c r="AD17" s="224">
        <f t="shared" si="7"/>
        <v>5</v>
      </c>
      <c r="AE17" s="224">
        <f t="shared" si="7"/>
        <v>5</v>
      </c>
      <c r="AF17" s="224">
        <f t="shared" si="7"/>
        <v>5</v>
      </c>
      <c r="AG17" s="224">
        <f t="shared" si="7"/>
        <v>5</v>
      </c>
      <c r="AH17" s="224">
        <f t="shared" si="7"/>
        <v>5</v>
      </c>
      <c r="AI17" s="224">
        <f t="shared" si="7"/>
        <v>5</v>
      </c>
      <c r="AJ17" s="224">
        <f t="shared" si="7"/>
        <v>5</v>
      </c>
      <c r="AK17" s="224">
        <f t="shared" si="7"/>
        <v>5</v>
      </c>
      <c r="AL17" s="224">
        <f t="shared" si="7"/>
        <v>5</v>
      </c>
      <c r="AM17" s="224">
        <f t="shared" si="7"/>
        <v>5</v>
      </c>
      <c r="AN17" s="225">
        <f t="shared" si="7"/>
        <v>5</v>
      </c>
      <c r="AO17" s="223">
        <f t="shared" si="7"/>
        <v>5</v>
      </c>
      <c r="AP17" s="224">
        <f t="shared" si="7"/>
        <v>5</v>
      </c>
      <c r="AQ17" s="224">
        <f t="shared" si="7"/>
        <v>5</v>
      </c>
      <c r="AR17" s="224">
        <f t="shared" si="7"/>
        <v>5</v>
      </c>
      <c r="AS17" s="224">
        <f t="shared" si="7"/>
        <v>5</v>
      </c>
      <c r="AT17" s="224">
        <f t="shared" si="7"/>
        <v>5</v>
      </c>
      <c r="AU17" s="224">
        <f t="shared" si="7"/>
        <v>5</v>
      </c>
      <c r="AV17" s="224">
        <f t="shared" si="7"/>
        <v>5</v>
      </c>
      <c r="AW17" s="224">
        <f t="shared" si="7"/>
        <v>5</v>
      </c>
      <c r="AX17" s="224">
        <f t="shared" si="7"/>
        <v>5</v>
      </c>
      <c r="AY17" s="224">
        <f t="shared" si="7"/>
        <v>5</v>
      </c>
      <c r="AZ17" s="226">
        <f t="shared" si="7"/>
        <v>5</v>
      </c>
    </row>
    <row r="18" spans="1:52" ht="14.4" x14ac:dyDescent="0.3">
      <c r="A18" s="13"/>
      <c r="B18" s="301" t="s">
        <v>96</v>
      </c>
      <c r="C18" s="299"/>
      <c r="D18" s="287"/>
      <c r="E18" s="223">
        <f t="shared" ref="E18:AZ18" si="8">E17*0.17</f>
        <v>0.85000000000000009</v>
      </c>
      <c r="F18" s="224">
        <f t="shared" si="8"/>
        <v>0.85000000000000009</v>
      </c>
      <c r="G18" s="224">
        <f t="shared" si="8"/>
        <v>0.85000000000000009</v>
      </c>
      <c r="H18" s="224">
        <f t="shared" si="8"/>
        <v>0.85000000000000009</v>
      </c>
      <c r="I18" s="224">
        <f t="shared" si="8"/>
        <v>0.85000000000000009</v>
      </c>
      <c r="J18" s="224">
        <f t="shared" si="8"/>
        <v>0.85000000000000009</v>
      </c>
      <c r="K18" s="224">
        <f t="shared" si="8"/>
        <v>0.85000000000000009</v>
      </c>
      <c r="L18" s="224">
        <f t="shared" si="8"/>
        <v>0.85000000000000009</v>
      </c>
      <c r="M18" s="224">
        <f t="shared" si="8"/>
        <v>0.85000000000000009</v>
      </c>
      <c r="N18" s="224">
        <f t="shared" si="8"/>
        <v>0.85000000000000009</v>
      </c>
      <c r="O18" s="224">
        <f t="shared" si="8"/>
        <v>0.85000000000000009</v>
      </c>
      <c r="P18" s="225">
        <f t="shared" si="8"/>
        <v>0.85000000000000009</v>
      </c>
      <c r="Q18" s="223">
        <f t="shared" si="8"/>
        <v>0.85000000000000009</v>
      </c>
      <c r="R18" s="224">
        <f t="shared" si="8"/>
        <v>0.85000000000000009</v>
      </c>
      <c r="S18" s="224">
        <f t="shared" si="8"/>
        <v>0.85000000000000009</v>
      </c>
      <c r="T18" s="224">
        <f t="shared" si="8"/>
        <v>0.85000000000000009</v>
      </c>
      <c r="U18" s="224">
        <f t="shared" si="8"/>
        <v>0.85000000000000009</v>
      </c>
      <c r="V18" s="224">
        <f t="shared" si="8"/>
        <v>0.85000000000000009</v>
      </c>
      <c r="W18" s="224">
        <f t="shared" si="8"/>
        <v>0.85000000000000009</v>
      </c>
      <c r="X18" s="224">
        <f t="shared" si="8"/>
        <v>0.85000000000000009</v>
      </c>
      <c r="Y18" s="224">
        <f t="shared" si="8"/>
        <v>0.85000000000000009</v>
      </c>
      <c r="Z18" s="224">
        <f t="shared" si="8"/>
        <v>0.85000000000000009</v>
      </c>
      <c r="AA18" s="224">
        <f t="shared" si="8"/>
        <v>0.85000000000000009</v>
      </c>
      <c r="AB18" s="225">
        <f t="shared" si="8"/>
        <v>0.85000000000000009</v>
      </c>
      <c r="AC18" s="223">
        <f t="shared" si="8"/>
        <v>0.85000000000000009</v>
      </c>
      <c r="AD18" s="224">
        <f t="shared" si="8"/>
        <v>0.85000000000000009</v>
      </c>
      <c r="AE18" s="224">
        <f t="shared" si="8"/>
        <v>0.85000000000000009</v>
      </c>
      <c r="AF18" s="224">
        <f t="shared" si="8"/>
        <v>0.85000000000000009</v>
      </c>
      <c r="AG18" s="224">
        <f t="shared" si="8"/>
        <v>0.85000000000000009</v>
      </c>
      <c r="AH18" s="224">
        <f t="shared" si="8"/>
        <v>0.85000000000000009</v>
      </c>
      <c r="AI18" s="224">
        <f t="shared" si="8"/>
        <v>0.85000000000000009</v>
      </c>
      <c r="AJ18" s="224">
        <f t="shared" si="8"/>
        <v>0.85000000000000009</v>
      </c>
      <c r="AK18" s="224">
        <f t="shared" si="8"/>
        <v>0.85000000000000009</v>
      </c>
      <c r="AL18" s="224">
        <f t="shared" si="8"/>
        <v>0.85000000000000009</v>
      </c>
      <c r="AM18" s="224">
        <f t="shared" si="8"/>
        <v>0.85000000000000009</v>
      </c>
      <c r="AN18" s="225">
        <f t="shared" si="8"/>
        <v>0.85000000000000009</v>
      </c>
      <c r="AO18" s="223">
        <f t="shared" si="8"/>
        <v>0.85000000000000009</v>
      </c>
      <c r="AP18" s="224">
        <f t="shared" si="8"/>
        <v>0.85000000000000009</v>
      </c>
      <c r="AQ18" s="224">
        <f t="shared" si="8"/>
        <v>0.85000000000000009</v>
      </c>
      <c r="AR18" s="224">
        <f t="shared" si="8"/>
        <v>0.85000000000000009</v>
      </c>
      <c r="AS18" s="224">
        <f t="shared" si="8"/>
        <v>0.85000000000000009</v>
      </c>
      <c r="AT18" s="224">
        <f t="shared" si="8"/>
        <v>0.85000000000000009</v>
      </c>
      <c r="AU18" s="224">
        <f t="shared" si="8"/>
        <v>0.85000000000000009</v>
      </c>
      <c r="AV18" s="224">
        <f t="shared" si="8"/>
        <v>0.85000000000000009</v>
      </c>
      <c r="AW18" s="224">
        <f t="shared" si="8"/>
        <v>0.85000000000000009</v>
      </c>
      <c r="AX18" s="224">
        <f t="shared" si="8"/>
        <v>0.85000000000000009</v>
      </c>
      <c r="AY18" s="224">
        <f t="shared" si="8"/>
        <v>0.85000000000000009</v>
      </c>
      <c r="AZ18" s="226">
        <f t="shared" si="8"/>
        <v>0.85000000000000009</v>
      </c>
    </row>
    <row r="19" spans="1:52" ht="14.4" x14ac:dyDescent="0.3">
      <c r="A19" s="13"/>
      <c r="B19" s="312" t="s">
        <v>93</v>
      </c>
      <c r="C19" s="326"/>
      <c r="D19" s="327"/>
      <c r="E19" s="151">
        <f t="shared" ref="E19:AZ19" si="9">E25</f>
        <v>5</v>
      </c>
      <c r="F19" s="146">
        <f t="shared" si="9"/>
        <v>5</v>
      </c>
      <c r="G19" s="146">
        <f t="shared" si="9"/>
        <v>5</v>
      </c>
      <c r="H19" s="146">
        <f t="shared" si="9"/>
        <v>5</v>
      </c>
      <c r="I19" s="146">
        <f t="shared" si="9"/>
        <v>5</v>
      </c>
      <c r="J19" s="146">
        <f t="shared" si="9"/>
        <v>5</v>
      </c>
      <c r="K19" s="146">
        <f t="shared" si="9"/>
        <v>5</v>
      </c>
      <c r="L19" s="146">
        <f t="shared" si="9"/>
        <v>5</v>
      </c>
      <c r="M19" s="146">
        <f t="shared" si="9"/>
        <v>5</v>
      </c>
      <c r="N19" s="146">
        <f t="shared" si="9"/>
        <v>5</v>
      </c>
      <c r="O19" s="146">
        <f t="shared" si="9"/>
        <v>5</v>
      </c>
      <c r="P19" s="152">
        <f t="shared" si="9"/>
        <v>5</v>
      </c>
      <c r="Q19" s="151">
        <f t="shared" si="9"/>
        <v>5</v>
      </c>
      <c r="R19" s="146">
        <f t="shared" si="9"/>
        <v>5</v>
      </c>
      <c r="S19" s="146">
        <f t="shared" si="9"/>
        <v>5</v>
      </c>
      <c r="T19" s="146">
        <f t="shared" si="9"/>
        <v>5</v>
      </c>
      <c r="U19" s="146">
        <f t="shared" si="9"/>
        <v>5</v>
      </c>
      <c r="V19" s="146">
        <f t="shared" si="9"/>
        <v>5</v>
      </c>
      <c r="W19" s="146">
        <f t="shared" si="9"/>
        <v>5</v>
      </c>
      <c r="X19" s="146">
        <f t="shared" si="9"/>
        <v>5</v>
      </c>
      <c r="Y19" s="146">
        <f t="shared" si="9"/>
        <v>5</v>
      </c>
      <c r="Z19" s="146">
        <f t="shared" si="9"/>
        <v>5</v>
      </c>
      <c r="AA19" s="146">
        <f t="shared" si="9"/>
        <v>5</v>
      </c>
      <c r="AB19" s="152">
        <f t="shared" si="9"/>
        <v>5</v>
      </c>
      <c r="AC19" s="151">
        <f t="shared" si="9"/>
        <v>5</v>
      </c>
      <c r="AD19" s="146">
        <f t="shared" si="9"/>
        <v>5</v>
      </c>
      <c r="AE19" s="146">
        <f t="shared" si="9"/>
        <v>5</v>
      </c>
      <c r="AF19" s="146">
        <f t="shared" si="9"/>
        <v>5</v>
      </c>
      <c r="AG19" s="146">
        <f t="shared" si="9"/>
        <v>5</v>
      </c>
      <c r="AH19" s="146">
        <f t="shared" si="9"/>
        <v>5</v>
      </c>
      <c r="AI19" s="146">
        <f t="shared" si="9"/>
        <v>5</v>
      </c>
      <c r="AJ19" s="146">
        <f t="shared" si="9"/>
        <v>5</v>
      </c>
      <c r="AK19" s="146">
        <f t="shared" si="9"/>
        <v>5</v>
      </c>
      <c r="AL19" s="146">
        <f t="shared" si="9"/>
        <v>5</v>
      </c>
      <c r="AM19" s="146">
        <f t="shared" si="9"/>
        <v>5</v>
      </c>
      <c r="AN19" s="152">
        <f t="shared" si="9"/>
        <v>5</v>
      </c>
      <c r="AO19" s="151">
        <f t="shared" si="9"/>
        <v>5</v>
      </c>
      <c r="AP19" s="146">
        <f t="shared" si="9"/>
        <v>5</v>
      </c>
      <c r="AQ19" s="146">
        <f t="shared" si="9"/>
        <v>5</v>
      </c>
      <c r="AR19" s="146">
        <f t="shared" si="9"/>
        <v>5</v>
      </c>
      <c r="AS19" s="146">
        <f t="shared" si="9"/>
        <v>5</v>
      </c>
      <c r="AT19" s="146">
        <f t="shared" si="9"/>
        <v>5</v>
      </c>
      <c r="AU19" s="146">
        <f t="shared" si="9"/>
        <v>5</v>
      </c>
      <c r="AV19" s="146">
        <f t="shared" si="9"/>
        <v>5</v>
      </c>
      <c r="AW19" s="146">
        <f t="shared" si="9"/>
        <v>5</v>
      </c>
      <c r="AX19" s="146">
        <f t="shared" si="9"/>
        <v>5</v>
      </c>
      <c r="AY19" s="146">
        <f t="shared" si="9"/>
        <v>5</v>
      </c>
      <c r="AZ19" s="153">
        <f t="shared" si="9"/>
        <v>5</v>
      </c>
    </row>
    <row r="20" spans="1:52" ht="14.4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3"/>
    </row>
    <row r="21" spans="1:52" ht="14.4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</row>
    <row r="22" spans="1:52" ht="14.4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</row>
    <row r="23" spans="1:52" ht="15.75" customHeight="1" x14ac:dyDescent="0.3">
      <c r="A23" s="13"/>
      <c r="B23" s="1"/>
      <c r="C23" s="1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5"/>
      <c r="P23" s="87">
        <v>2025</v>
      </c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5"/>
      <c r="AB23" s="87">
        <v>2026</v>
      </c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5"/>
      <c r="AN23" s="88">
        <v>2027</v>
      </c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5"/>
      <c r="AZ23" s="139">
        <v>2028</v>
      </c>
    </row>
    <row r="24" spans="1:52" ht="15" customHeight="1" x14ac:dyDescent="0.3">
      <c r="A24" s="115"/>
      <c r="B24" s="328" t="s">
        <v>97</v>
      </c>
      <c r="C24" s="329"/>
      <c r="D24" s="330"/>
      <c r="E24" s="101" t="s">
        <v>24</v>
      </c>
      <c r="F24" s="101" t="s">
        <v>25</v>
      </c>
      <c r="G24" s="101" t="s">
        <v>38</v>
      </c>
      <c r="H24" s="101" t="s">
        <v>26</v>
      </c>
      <c r="I24" s="101" t="s">
        <v>27</v>
      </c>
      <c r="J24" s="101" t="s">
        <v>28</v>
      </c>
      <c r="K24" s="101" t="s">
        <v>29</v>
      </c>
      <c r="L24" s="101" t="s">
        <v>30</v>
      </c>
      <c r="M24" s="101" t="s">
        <v>31</v>
      </c>
      <c r="N24" s="101" t="s">
        <v>32</v>
      </c>
      <c r="O24" s="101" t="s">
        <v>33</v>
      </c>
      <c r="P24" s="102" t="s">
        <v>34</v>
      </c>
      <c r="Q24" s="101" t="s">
        <v>24</v>
      </c>
      <c r="R24" s="101" t="s">
        <v>25</v>
      </c>
      <c r="S24" s="101" t="s">
        <v>38</v>
      </c>
      <c r="T24" s="101" t="s">
        <v>26</v>
      </c>
      <c r="U24" s="101" t="s">
        <v>27</v>
      </c>
      <c r="V24" s="101" t="s">
        <v>28</v>
      </c>
      <c r="W24" s="101" t="s">
        <v>29</v>
      </c>
      <c r="X24" s="101" t="s">
        <v>30</v>
      </c>
      <c r="Y24" s="101" t="s">
        <v>31</v>
      </c>
      <c r="Z24" s="101" t="s">
        <v>32</v>
      </c>
      <c r="AA24" s="101" t="s">
        <v>33</v>
      </c>
      <c r="AB24" s="102" t="s">
        <v>34</v>
      </c>
      <c r="AC24" s="101" t="s">
        <v>24</v>
      </c>
      <c r="AD24" s="101" t="s">
        <v>25</v>
      </c>
      <c r="AE24" s="101" t="s">
        <v>38</v>
      </c>
      <c r="AF24" s="101" t="s">
        <v>26</v>
      </c>
      <c r="AG24" s="101" t="s">
        <v>27</v>
      </c>
      <c r="AH24" s="101" t="s">
        <v>28</v>
      </c>
      <c r="AI24" s="101" t="s">
        <v>29</v>
      </c>
      <c r="AJ24" s="101" t="s">
        <v>30</v>
      </c>
      <c r="AK24" s="101" t="s">
        <v>31</v>
      </c>
      <c r="AL24" s="101" t="s">
        <v>32</v>
      </c>
      <c r="AM24" s="101" t="s">
        <v>33</v>
      </c>
      <c r="AN24" s="102" t="s">
        <v>34</v>
      </c>
      <c r="AO24" s="101" t="s">
        <v>24</v>
      </c>
      <c r="AP24" s="101" t="s">
        <v>25</v>
      </c>
      <c r="AQ24" s="101" t="s">
        <v>38</v>
      </c>
      <c r="AR24" s="101" t="s">
        <v>26</v>
      </c>
      <c r="AS24" s="101" t="s">
        <v>27</v>
      </c>
      <c r="AT24" s="101" t="s">
        <v>28</v>
      </c>
      <c r="AU24" s="101" t="s">
        <v>29</v>
      </c>
      <c r="AV24" s="101" t="s">
        <v>30</v>
      </c>
      <c r="AW24" s="101" t="s">
        <v>31</v>
      </c>
      <c r="AX24" s="101" t="s">
        <v>32</v>
      </c>
      <c r="AY24" s="101" t="s">
        <v>33</v>
      </c>
      <c r="AZ24" s="140" t="s">
        <v>34</v>
      </c>
    </row>
    <row r="25" spans="1:52" ht="15" customHeight="1" x14ac:dyDescent="0.3">
      <c r="A25" s="116"/>
      <c r="B25" s="331" t="s">
        <v>98</v>
      </c>
      <c r="C25" s="332"/>
      <c r="D25" s="333"/>
      <c r="E25" s="117">
        <f t="shared" ref="E25:AZ25" si="10">SUM(E26:E30)</f>
        <v>5</v>
      </c>
      <c r="F25" s="117">
        <f t="shared" si="10"/>
        <v>5</v>
      </c>
      <c r="G25" s="117">
        <f t="shared" si="10"/>
        <v>5</v>
      </c>
      <c r="H25" s="117">
        <f t="shared" si="10"/>
        <v>5</v>
      </c>
      <c r="I25" s="117">
        <f t="shared" si="10"/>
        <v>5</v>
      </c>
      <c r="J25" s="117">
        <f t="shared" si="10"/>
        <v>5</v>
      </c>
      <c r="K25" s="117">
        <f t="shared" si="10"/>
        <v>5</v>
      </c>
      <c r="L25" s="117">
        <f t="shared" si="10"/>
        <v>5</v>
      </c>
      <c r="M25" s="117">
        <f t="shared" si="10"/>
        <v>5</v>
      </c>
      <c r="N25" s="117">
        <f t="shared" si="10"/>
        <v>5</v>
      </c>
      <c r="O25" s="117">
        <f t="shared" si="10"/>
        <v>5</v>
      </c>
      <c r="P25" s="118">
        <f t="shared" si="10"/>
        <v>5</v>
      </c>
      <c r="Q25" s="42">
        <f t="shared" si="10"/>
        <v>5</v>
      </c>
      <c r="R25" s="117">
        <f t="shared" si="10"/>
        <v>5</v>
      </c>
      <c r="S25" s="117">
        <f t="shared" si="10"/>
        <v>5</v>
      </c>
      <c r="T25" s="117">
        <f t="shared" si="10"/>
        <v>5</v>
      </c>
      <c r="U25" s="117">
        <f t="shared" si="10"/>
        <v>5</v>
      </c>
      <c r="V25" s="117">
        <f t="shared" si="10"/>
        <v>5</v>
      </c>
      <c r="W25" s="117">
        <f t="shared" si="10"/>
        <v>5</v>
      </c>
      <c r="X25" s="117">
        <f t="shared" si="10"/>
        <v>5</v>
      </c>
      <c r="Y25" s="117">
        <f t="shared" si="10"/>
        <v>5</v>
      </c>
      <c r="Z25" s="117">
        <f t="shared" si="10"/>
        <v>5</v>
      </c>
      <c r="AA25" s="117">
        <f t="shared" si="10"/>
        <v>5</v>
      </c>
      <c r="AB25" s="118">
        <f t="shared" si="10"/>
        <v>5</v>
      </c>
      <c r="AC25" s="42">
        <f t="shared" si="10"/>
        <v>5</v>
      </c>
      <c r="AD25" s="117">
        <f t="shared" si="10"/>
        <v>5</v>
      </c>
      <c r="AE25" s="117">
        <f t="shared" si="10"/>
        <v>5</v>
      </c>
      <c r="AF25" s="117">
        <f t="shared" si="10"/>
        <v>5</v>
      </c>
      <c r="AG25" s="117">
        <f t="shared" si="10"/>
        <v>5</v>
      </c>
      <c r="AH25" s="117">
        <f t="shared" si="10"/>
        <v>5</v>
      </c>
      <c r="AI25" s="117">
        <f t="shared" si="10"/>
        <v>5</v>
      </c>
      <c r="AJ25" s="117">
        <f t="shared" si="10"/>
        <v>5</v>
      </c>
      <c r="AK25" s="117">
        <f t="shared" si="10"/>
        <v>5</v>
      </c>
      <c r="AL25" s="117">
        <f t="shared" si="10"/>
        <v>5</v>
      </c>
      <c r="AM25" s="117">
        <f t="shared" si="10"/>
        <v>5</v>
      </c>
      <c r="AN25" s="119">
        <f t="shared" si="10"/>
        <v>5</v>
      </c>
      <c r="AO25" s="42">
        <f t="shared" si="10"/>
        <v>5</v>
      </c>
      <c r="AP25" s="117">
        <f t="shared" si="10"/>
        <v>5</v>
      </c>
      <c r="AQ25" s="117">
        <f t="shared" si="10"/>
        <v>5</v>
      </c>
      <c r="AR25" s="117">
        <f t="shared" si="10"/>
        <v>5</v>
      </c>
      <c r="AS25" s="117">
        <f t="shared" si="10"/>
        <v>5</v>
      </c>
      <c r="AT25" s="117">
        <f t="shared" si="10"/>
        <v>5</v>
      </c>
      <c r="AU25" s="117">
        <f t="shared" si="10"/>
        <v>5</v>
      </c>
      <c r="AV25" s="117">
        <f t="shared" si="10"/>
        <v>5</v>
      </c>
      <c r="AW25" s="117">
        <f t="shared" si="10"/>
        <v>5</v>
      </c>
      <c r="AX25" s="117">
        <f t="shared" si="10"/>
        <v>5</v>
      </c>
      <c r="AY25" s="117">
        <f t="shared" si="10"/>
        <v>5</v>
      </c>
      <c r="AZ25" s="141">
        <f t="shared" si="10"/>
        <v>5</v>
      </c>
    </row>
    <row r="26" spans="1:52" ht="15" customHeight="1" x14ac:dyDescent="0.3">
      <c r="A26" s="13"/>
      <c r="B26" s="324" t="s">
        <v>111</v>
      </c>
      <c r="C26" s="299"/>
      <c r="D26" s="287"/>
      <c r="E26" s="146">
        <v>1</v>
      </c>
      <c r="F26" s="147">
        <v>1</v>
      </c>
      <c r="G26" s="147">
        <v>1</v>
      </c>
      <c r="H26" s="147">
        <v>1</v>
      </c>
      <c r="I26" s="147">
        <v>1</v>
      </c>
      <c r="J26" s="147">
        <v>1</v>
      </c>
      <c r="K26" s="147">
        <v>1</v>
      </c>
      <c r="L26" s="147">
        <v>1</v>
      </c>
      <c r="M26" s="147">
        <v>1</v>
      </c>
      <c r="N26" s="147">
        <v>1</v>
      </c>
      <c r="O26" s="147">
        <v>1</v>
      </c>
      <c r="P26" s="148">
        <v>1</v>
      </c>
      <c r="Q26" s="149">
        <v>1</v>
      </c>
      <c r="R26" s="147">
        <v>1</v>
      </c>
      <c r="S26" s="147">
        <v>1</v>
      </c>
      <c r="T26" s="147">
        <v>1</v>
      </c>
      <c r="U26" s="147">
        <v>1</v>
      </c>
      <c r="V26" s="147">
        <v>1</v>
      </c>
      <c r="W26" s="147">
        <v>1</v>
      </c>
      <c r="X26" s="147">
        <v>1</v>
      </c>
      <c r="Y26" s="147">
        <v>1</v>
      </c>
      <c r="Z26" s="147">
        <v>1</v>
      </c>
      <c r="AA26" s="147">
        <v>1</v>
      </c>
      <c r="AB26" s="148">
        <v>1</v>
      </c>
      <c r="AC26" s="149">
        <v>1</v>
      </c>
      <c r="AD26" s="147">
        <v>1</v>
      </c>
      <c r="AE26" s="147">
        <v>1</v>
      </c>
      <c r="AF26" s="147">
        <v>1</v>
      </c>
      <c r="AG26" s="147">
        <v>1</v>
      </c>
      <c r="AH26" s="147">
        <v>1</v>
      </c>
      <c r="AI26" s="147">
        <v>1</v>
      </c>
      <c r="AJ26" s="147">
        <v>1</v>
      </c>
      <c r="AK26" s="147">
        <v>1</v>
      </c>
      <c r="AL26" s="147">
        <v>1</v>
      </c>
      <c r="AM26" s="147">
        <v>1</v>
      </c>
      <c r="AN26" s="148">
        <v>1</v>
      </c>
      <c r="AO26" s="149">
        <v>1</v>
      </c>
      <c r="AP26" s="149">
        <v>1</v>
      </c>
      <c r="AQ26" s="149">
        <v>1</v>
      </c>
      <c r="AR26" s="149">
        <v>1</v>
      </c>
      <c r="AS26" s="149">
        <v>1</v>
      </c>
      <c r="AT26" s="149">
        <v>1</v>
      </c>
      <c r="AU26" s="149">
        <v>1</v>
      </c>
      <c r="AV26" s="149">
        <v>1</v>
      </c>
      <c r="AW26" s="149">
        <v>1</v>
      </c>
      <c r="AX26" s="149">
        <v>1</v>
      </c>
      <c r="AY26" s="149">
        <v>1</v>
      </c>
      <c r="AZ26" s="150">
        <v>1</v>
      </c>
    </row>
    <row r="27" spans="1:52" ht="15" customHeight="1" x14ac:dyDescent="0.3">
      <c r="A27" s="13"/>
      <c r="B27" s="324" t="s">
        <v>112</v>
      </c>
      <c r="C27" s="299"/>
      <c r="D27" s="287"/>
      <c r="E27" s="146">
        <v>1</v>
      </c>
      <c r="F27" s="147">
        <v>1</v>
      </c>
      <c r="G27" s="147">
        <v>1</v>
      </c>
      <c r="H27" s="147">
        <v>1</v>
      </c>
      <c r="I27" s="147">
        <v>1</v>
      </c>
      <c r="J27" s="147">
        <v>1</v>
      </c>
      <c r="K27" s="147">
        <v>1</v>
      </c>
      <c r="L27" s="147">
        <v>1</v>
      </c>
      <c r="M27" s="147">
        <v>1</v>
      </c>
      <c r="N27" s="147">
        <v>1</v>
      </c>
      <c r="O27" s="147">
        <v>1</v>
      </c>
      <c r="P27" s="148">
        <v>1</v>
      </c>
      <c r="Q27" s="149">
        <v>1</v>
      </c>
      <c r="R27" s="147">
        <v>1</v>
      </c>
      <c r="S27" s="147">
        <v>1</v>
      </c>
      <c r="T27" s="147">
        <v>1</v>
      </c>
      <c r="U27" s="147">
        <v>1</v>
      </c>
      <c r="V27" s="147">
        <v>1</v>
      </c>
      <c r="W27" s="147">
        <v>1</v>
      </c>
      <c r="X27" s="147">
        <v>1</v>
      </c>
      <c r="Y27" s="147">
        <v>1</v>
      </c>
      <c r="Z27" s="147">
        <v>1</v>
      </c>
      <c r="AA27" s="147">
        <v>1</v>
      </c>
      <c r="AB27" s="148">
        <v>1</v>
      </c>
      <c r="AC27" s="149">
        <v>1</v>
      </c>
      <c r="AD27" s="147">
        <v>1</v>
      </c>
      <c r="AE27" s="147">
        <v>1</v>
      </c>
      <c r="AF27" s="147">
        <v>1</v>
      </c>
      <c r="AG27" s="147">
        <v>1</v>
      </c>
      <c r="AH27" s="147">
        <v>1</v>
      </c>
      <c r="AI27" s="147">
        <v>1</v>
      </c>
      <c r="AJ27" s="147">
        <v>1</v>
      </c>
      <c r="AK27" s="147">
        <v>1</v>
      </c>
      <c r="AL27" s="147">
        <v>1</v>
      </c>
      <c r="AM27" s="147">
        <v>1</v>
      </c>
      <c r="AN27" s="148">
        <v>1</v>
      </c>
      <c r="AO27" s="149">
        <v>1</v>
      </c>
      <c r="AP27" s="149">
        <v>1</v>
      </c>
      <c r="AQ27" s="149">
        <v>1</v>
      </c>
      <c r="AR27" s="149">
        <v>1</v>
      </c>
      <c r="AS27" s="149">
        <v>1</v>
      </c>
      <c r="AT27" s="149">
        <v>1</v>
      </c>
      <c r="AU27" s="149">
        <v>1</v>
      </c>
      <c r="AV27" s="149">
        <v>1</v>
      </c>
      <c r="AW27" s="149">
        <v>1</v>
      </c>
      <c r="AX27" s="149">
        <v>1</v>
      </c>
      <c r="AY27" s="149">
        <v>1</v>
      </c>
      <c r="AZ27" s="150">
        <v>1</v>
      </c>
    </row>
    <row r="28" spans="1:52" ht="15.75" customHeight="1" x14ac:dyDescent="0.3">
      <c r="A28" s="13"/>
      <c r="B28" s="324" t="s">
        <v>113</v>
      </c>
      <c r="C28" s="299"/>
      <c r="D28" s="287"/>
      <c r="E28" s="146">
        <v>1</v>
      </c>
      <c r="F28" s="147">
        <v>1</v>
      </c>
      <c r="G28" s="147">
        <v>1</v>
      </c>
      <c r="H28" s="147">
        <v>1</v>
      </c>
      <c r="I28" s="147">
        <v>1</v>
      </c>
      <c r="J28" s="147">
        <v>1</v>
      </c>
      <c r="K28" s="147">
        <v>1</v>
      </c>
      <c r="L28" s="147">
        <v>1</v>
      </c>
      <c r="M28" s="147">
        <v>1</v>
      </c>
      <c r="N28" s="147">
        <v>1</v>
      </c>
      <c r="O28" s="147">
        <v>1</v>
      </c>
      <c r="P28" s="148">
        <v>1</v>
      </c>
      <c r="Q28" s="149">
        <v>1</v>
      </c>
      <c r="R28" s="147">
        <v>1</v>
      </c>
      <c r="S28" s="147">
        <v>1</v>
      </c>
      <c r="T28" s="147">
        <v>1</v>
      </c>
      <c r="U28" s="147">
        <v>1</v>
      </c>
      <c r="V28" s="147">
        <v>1</v>
      </c>
      <c r="W28" s="147">
        <v>1</v>
      </c>
      <c r="X28" s="147">
        <v>1</v>
      </c>
      <c r="Y28" s="147">
        <v>1</v>
      </c>
      <c r="Z28" s="147">
        <v>1</v>
      </c>
      <c r="AA28" s="147">
        <v>1</v>
      </c>
      <c r="AB28" s="148">
        <v>1</v>
      </c>
      <c r="AC28" s="149">
        <v>1</v>
      </c>
      <c r="AD28" s="147">
        <v>1</v>
      </c>
      <c r="AE28" s="147">
        <v>1</v>
      </c>
      <c r="AF28" s="147">
        <v>1</v>
      </c>
      <c r="AG28" s="147">
        <v>1</v>
      </c>
      <c r="AH28" s="147">
        <v>1</v>
      </c>
      <c r="AI28" s="147">
        <v>1</v>
      </c>
      <c r="AJ28" s="147">
        <v>1</v>
      </c>
      <c r="AK28" s="147">
        <v>1</v>
      </c>
      <c r="AL28" s="147">
        <v>1</v>
      </c>
      <c r="AM28" s="147">
        <v>1</v>
      </c>
      <c r="AN28" s="148">
        <v>1</v>
      </c>
      <c r="AO28" s="149">
        <v>1</v>
      </c>
      <c r="AP28" s="149">
        <v>1</v>
      </c>
      <c r="AQ28" s="149">
        <v>1</v>
      </c>
      <c r="AR28" s="149">
        <v>1</v>
      </c>
      <c r="AS28" s="149">
        <v>1</v>
      </c>
      <c r="AT28" s="149">
        <v>1</v>
      </c>
      <c r="AU28" s="149">
        <v>1</v>
      </c>
      <c r="AV28" s="149">
        <v>1</v>
      </c>
      <c r="AW28" s="149">
        <v>1</v>
      </c>
      <c r="AX28" s="149">
        <v>1</v>
      </c>
      <c r="AY28" s="149">
        <v>1</v>
      </c>
      <c r="AZ28" s="150">
        <v>1</v>
      </c>
    </row>
    <row r="29" spans="1:52" ht="15.75" customHeight="1" x14ac:dyDescent="0.3">
      <c r="A29" s="13"/>
      <c r="B29" s="324" t="s">
        <v>114</v>
      </c>
      <c r="C29" s="299"/>
      <c r="D29" s="287"/>
      <c r="E29" s="146">
        <v>1</v>
      </c>
      <c r="F29" s="147">
        <v>1</v>
      </c>
      <c r="G29" s="147">
        <v>1</v>
      </c>
      <c r="H29" s="147">
        <v>1</v>
      </c>
      <c r="I29" s="147">
        <v>1</v>
      </c>
      <c r="J29" s="147">
        <v>1</v>
      </c>
      <c r="K29" s="147">
        <v>1</v>
      </c>
      <c r="L29" s="147">
        <v>1</v>
      </c>
      <c r="M29" s="147">
        <v>1</v>
      </c>
      <c r="N29" s="147">
        <v>1</v>
      </c>
      <c r="O29" s="147">
        <v>1</v>
      </c>
      <c r="P29" s="148">
        <v>1</v>
      </c>
      <c r="Q29" s="149">
        <v>1</v>
      </c>
      <c r="R29" s="147">
        <v>1</v>
      </c>
      <c r="S29" s="147">
        <v>1</v>
      </c>
      <c r="T29" s="147">
        <v>1</v>
      </c>
      <c r="U29" s="147">
        <v>1</v>
      </c>
      <c r="V29" s="147">
        <v>1</v>
      </c>
      <c r="W29" s="147">
        <v>1</v>
      </c>
      <c r="X29" s="147">
        <v>1</v>
      </c>
      <c r="Y29" s="147">
        <v>1</v>
      </c>
      <c r="Z29" s="147">
        <v>1</v>
      </c>
      <c r="AA29" s="147">
        <v>1</v>
      </c>
      <c r="AB29" s="148">
        <v>1</v>
      </c>
      <c r="AC29" s="149">
        <v>1</v>
      </c>
      <c r="AD29" s="147">
        <v>1</v>
      </c>
      <c r="AE29" s="147">
        <v>1</v>
      </c>
      <c r="AF29" s="147">
        <v>1</v>
      </c>
      <c r="AG29" s="147">
        <v>1</v>
      </c>
      <c r="AH29" s="147">
        <v>1</v>
      </c>
      <c r="AI29" s="147">
        <v>1</v>
      </c>
      <c r="AJ29" s="147">
        <v>1</v>
      </c>
      <c r="AK29" s="147">
        <v>1</v>
      </c>
      <c r="AL29" s="147">
        <v>1</v>
      </c>
      <c r="AM29" s="147">
        <v>1</v>
      </c>
      <c r="AN29" s="148">
        <v>1</v>
      </c>
      <c r="AO29" s="149">
        <v>1</v>
      </c>
      <c r="AP29" s="149">
        <v>1</v>
      </c>
      <c r="AQ29" s="149">
        <v>1</v>
      </c>
      <c r="AR29" s="149">
        <v>1</v>
      </c>
      <c r="AS29" s="149">
        <v>1</v>
      </c>
      <c r="AT29" s="149">
        <v>1</v>
      </c>
      <c r="AU29" s="149">
        <v>1</v>
      </c>
      <c r="AV29" s="149">
        <v>1</v>
      </c>
      <c r="AW29" s="149">
        <v>1</v>
      </c>
      <c r="AX29" s="149">
        <v>1</v>
      </c>
      <c r="AY29" s="149">
        <v>1</v>
      </c>
      <c r="AZ29" s="150">
        <v>1</v>
      </c>
    </row>
    <row r="30" spans="1:52" ht="15.75" customHeight="1" x14ac:dyDescent="0.3">
      <c r="A30" s="13"/>
      <c r="B30" s="324" t="s">
        <v>115</v>
      </c>
      <c r="C30" s="299"/>
      <c r="D30" s="287"/>
      <c r="E30" s="146">
        <v>1</v>
      </c>
      <c r="F30" s="147">
        <v>1</v>
      </c>
      <c r="G30" s="147">
        <v>1</v>
      </c>
      <c r="H30" s="147">
        <v>1</v>
      </c>
      <c r="I30" s="147">
        <v>1</v>
      </c>
      <c r="J30" s="147">
        <v>1</v>
      </c>
      <c r="K30" s="147">
        <v>1</v>
      </c>
      <c r="L30" s="147">
        <v>1</v>
      </c>
      <c r="M30" s="147">
        <v>1</v>
      </c>
      <c r="N30" s="147">
        <v>1</v>
      </c>
      <c r="O30" s="147">
        <v>1</v>
      </c>
      <c r="P30" s="148">
        <v>1</v>
      </c>
      <c r="Q30" s="149">
        <v>1</v>
      </c>
      <c r="R30" s="147">
        <v>1</v>
      </c>
      <c r="S30" s="147">
        <v>1</v>
      </c>
      <c r="T30" s="147">
        <v>1</v>
      </c>
      <c r="U30" s="147">
        <v>1</v>
      </c>
      <c r="V30" s="147">
        <v>1</v>
      </c>
      <c r="W30" s="147">
        <v>1</v>
      </c>
      <c r="X30" s="147">
        <v>1</v>
      </c>
      <c r="Y30" s="147">
        <v>1</v>
      </c>
      <c r="Z30" s="147">
        <v>1</v>
      </c>
      <c r="AA30" s="147">
        <v>1</v>
      </c>
      <c r="AB30" s="148">
        <v>1</v>
      </c>
      <c r="AC30" s="149">
        <v>1</v>
      </c>
      <c r="AD30" s="147">
        <v>1</v>
      </c>
      <c r="AE30" s="147">
        <v>1</v>
      </c>
      <c r="AF30" s="147">
        <v>1</v>
      </c>
      <c r="AG30" s="147">
        <v>1</v>
      </c>
      <c r="AH30" s="147">
        <v>1</v>
      </c>
      <c r="AI30" s="147">
        <v>1</v>
      </c>
      <c r="AJ30" s="147">
        <v>1</v>
      </c>
      <c r="AK30" s="147">
        <v>1</v>
      </c>
      <c r="AL30" s="147">
        <v>1</v>
      </c>
      <c r="AM30" s="147">
        <v>1</v>
      </c>
      <c r="AN30" s="148">
        <v>1</v>
      </c>
      <c r="AO30" s="149">
        <v>1</v>
      </c>
      <c r="AP30" s="149">
        <v>1</v>
      </c>
      <c r="AQ30" s="149">
        <v>1</v>
      </c>
      <c r="AR30" s="149">
        <v>1</v>
      </c>
      <c r="AS30" s="149">
        <v>1</v>
      </c>
      <c r="AT30" s="149">
        <v>1</v>
      </c>
      <c r="AU30" s="149">
        <v>1</v>
      </c>
      <c r="AV30" s="149">
        <v>1</v>
      </c>
      <c r="AW30" s="149">
        <v>1</v>
      </c>
      <c r="AX30" s="149">
        <v>1</v>
      </c>
      <c r="AY30" s="149">
        <v>1</v>
      </c>
      <c r="AZ30" s="150">
        <v>1</v>
      </c>
    </row>
    <row r="31" spans="1:52" ht="15.75" customHeight="1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</row>
    <row r="32" spans="1:52" ht="15" customHeight="1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</row>
    <row r="33" spans="1:64" ht="15" customHeight="1" x14ac:dyDescent="0.3">
      <c r="A33" s="13"/>
      <c r="B33" s="1"/>
      <c r="C33" s="1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5"/>
      <c r="P33" s="87">
        <v>2025</v>
      </c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5"/>
      <c r="AB33" s="87">
        <v>2026</v>
      </c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5"/>
      <c r="AN33" s="88">
        <v>2027</v>
      </c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5"/>
      <c r="AZ33" s="139">
        <v>2028</v>
      </c>
    </row>
    <row r="34" spans="1:64" ht="15.75" customHeight="1" x14ac:dyDescent="0.3">
      <c r="A34" s="115"/>
      <c r="B34" s="325" t="s">
        <v>91</v>
      </c>
      <c r="C34" s="299"/>
      <c r="D34" s="287"/>
      <c r="E34" s="101" t="s">
        <v>24</v>
      </c>
      <c r="F34" s="101" t="s">
        <v>25</v>
      </c>
      <c r="G34" s="101" t="s">
        <v>38</v>
      </c>
      <c r="H34" s="101" t="s">
        <v>26</v>
      </c>
      <c r="I34" s="101" t="s">
        <v>27</v>
      </c>
      <c r="J34" s="101" t="s">
        <v>28</v>
      </c>
      <c r="K34" s="101" t="s">
        <v>29</v>
      </c>
      <c r="L34" s="101" t="s">
        <v>30</v>
      </c>
      <c r="M34" s="101" t="s">
        <v>31</v>
      </c>
      <c r="N34" s="101" t="s">
        <v>32</v>
      </c>
      <c r="O34" s="101" t="s">
        <v>33</v>
      </c>
      <c r="P34" s="102" t="s">
        <v>34</v>
      </c>
      <c r="Q34" s="101" t="s">
        <v>24</v>
      </c>
      <c r="R34" s="101" t="s">
        <v>25</v>
      </c>
      <c r="S34" s="101" t="s">
        <v>38</v>
      </c>
      <c r="T34" s="101" t="s">
        <v>26</v>
      </c>
      <c r="U34" s="101" t="s">
        <v>27</v>
      </c>
      <c r="V34" s="101" t="s">
        <v>28</v>
      </c>
      <c r="W34" s="101" t="s">
        <v>29</v>
      </c>
      <c r="X34" s="101" t="s">
        <v>30</v>
      </c>
      <c r="Y34" s="101" t="s">
        <v>31</v>
      </c>
      <c r="Z34" s="101" t="s">
        <v>32</v>
      </c>
      <c r="AA34" s="101" t="s">
        <v>33</v>
      </c>
      <c r="AB34" s="102" t="s">
        <v>34</v>
      </c>
      <c r="AC34" s="101" t="s">
        <v>24</v>
      </c>
      <c r="AD34" s="101" t="s">
        <v>25</v>
      </c>
      <c r="AE34" s="101" t="s">
        <v>38</v>
      </c>
      <c r="AF34" s="101" t="s">
        <v>26</v>
      </c>
      <c r="AG34" s="101" t="s">
        <v>27</v>
      </c>
      <c r="AH34" s="101" t="s">
        <v>28</v>
      </c>
      <c r="AI34" s="101" t="s">
        <v>29</v>
      </c>
      <c r="AJ34" s="101" t="s">
        <v>30</v>
      </c>
      <c r="AK34" s="101" t="s">
        <v>31</v>
      </c>
      <c r="AL34" s="101" t="s">
        <v>32</v>
      </c>
      <c r="AM34" s="101" t="s">
        <v>33</v>
      </c>
      <c r="AN34" s="102" t="s">
        <v>34</v>
      </c>
      <c r="AO34" s="101" t="s">
        <v>24</v>
      </c>
      <c r="AP34" s="101" t="s">
        <v>25</v>
      </c>
      <c r="AQ34" s="101" t="s">
        <v>38</v>
      </c>
      <c r="AR34" s="101" t="s">
        <v>26</v>
      </c>
      <c r="AS34" s="101" t="s">
        <v>27</v>
      </c>
      <c r="AT34" s="101" t="s">
        <v>28</v>
      </c>
      <c r="AU34" s="101" t="s">
        <v>29</v>
      </c>
      <c r="AV34" s="101" t="s">
        <v>30</v>
      </c>
      <c r="AW34" s="101" t="s">
        <v>31</v>
      </c>
      <c r="AX34" s="101" t="s">
        <v>32</v>
      </c>
      <c r="AY34" s="101" t="s">
        <v>33</v>
      </c>
      <c r="AZ34" s="140" t="s">
        <v>34</v>
      </c>
    </row>
    <row r="35" spans="1:64" ht="15.75" customHeight="1" x14ac:dyDescent="0.3">
      <c r="A35" s="121"/>
      <c r="B35" s="319" t="s">
        <v>99</v>
      </c>
      <c r="C35" s="299"/>
      <c r="D35" s="287"/>
      <c r="E35" s="215">
        <f>(E26*E36)+(E27*E37)+(E28*E38)+(E29*E39)+(E30*E40)</f>
        <v>5</v>
      </c>
      <c r="F35" s="215">
        <f t="shared" ref="F35:AZ35" si="11">(F26*F36)+(F27*F37)+(F28*F38)+(F29*F39)+(F30*F40)</f>
        <v>5</v>
      </c>
      <c r="G35" s="215">
        <f t="shared" si="11"/>
        <v>5</v>
      </c>
      <c r="H35" s="215">
        <f t="shared" si="11"/>
        <v>5</v>
      </c>
      <c r="I35" s="215">
        <f t="shared" si="11"/>
        <v>5</v>
      </c>
      <c r="J35" s="215">
        <f t="shared" si="11"/>
        <v>5</v>
      </c>
      <c r="K35" s="215">
        <f t="shared" si="11"/>
        <v>5</v>
      </c>
      <c r="L35" s="215">
        <f t="shared" si="11"/>
        <v>5</v>
      </c>
      <c r="M35" s="215">
        <f t="shared" si="11"/>
        <v>5</v>
      </c>
      <c r="N35" s="215">
        <f t="shared" si="11"/>
        <v>5</v>
      </c>
      <c r="O35" s="215">
        <f t="shared" si="11"/>
        <v>5</v>
      </c>
      <c r="P35" s="216">
        <f t="shared" si="11"/>
        <v>5</v>
      </c>
      <c r="Q35" s="217">
        <f t="shared" si="11"/>
        <v>5</v>
      </c>
      <c r="R35" s="215">
        <f t="shared" si="11"/>
        <v>5</v>
      </c>
      <c r="S35" s="215">
        <f t="shared" si="11"/>
        <v>5</v>
      </c>
      <c r="T35" s="215">
        <f t="shared" si="11"/>
        <v>5</v>
      </c>
      <c r="U35" s="215">
        <f t="shared" si="11"/>
        <v>5</v>
      </c>
      <c r="V35" s="215">
        <f t="shared" si="11"/>
        <v>5</v>
      </c>
      <c r="W35" s="215">
        <f t="shared" si="11"/>
        <v>5</v>
      </c>
      <c r="X35" s="215">
        <f t="shared" si="11"/>
        <v>5</v>
      </c>
      <c r="Y35" s="215">
        <f t="shared" si="11"/>
        <v>5</v>
      </c>
      <c r="Z35" s="215">
        <f t="shared" si="11"/>
        <v>5</v>
      </c>
      <c r="AA35" s="215">
        <f t="shared" si="11"/>
        <v>5</v>
      </c>
      <c r="AB35" s="216">
        <f t="shared" si="11"/>
        <v>5</v>
      </c>
      <c r="AC35" s="217">
        <f t="shared" si="11"/>
        <v>5</v>
      </c>
      <c r="AD35" s="215">
        <f t="shared" si="11"/>
        <v>5</v>
      </c>
      <c r="AE35" s="215">
        <f t="shared" si="11"/>
        <v>5</v>
      </c>
      <c r="AF35" s="215">
        <f t="shared" si="11"/>
        <v>5</v>
      </c>
      <c r="AG35" s="215">
        <f t="shared" si="11"/>
        <v>5</v>
      </c>
      <c r="AH35" s="215">
        <f t="shared" si="11"/>
        <v>5</v>
      </c>
      <c r="AI35" s="215">
        <f t="shared" si="11"/>
        <v>5</v>
      </c>
      <c r="AJ35" s="215">
        <f t="shared" si="11"/>
        <v>5</v>
      </c>
      <c r="AK35" s="215">
        <f t="shared" si="11"/>
        <v>5</v>
      </c>
      <c r="AL35" s="215">
        <f t="shared" si="11"/>
        <v>5</v>
      </c>
      <c r="AM35" s="215">
        <f t="shared" si="11"/>
        <v>5</v>
      </c>
      <c r="AN35" s="216">
        <f t="shared" si="11"/>
        <v>5</v>
      </c>
      <c r="AO35" s="217">
        <f t="shared" si="11"/>
        <v>5</v>
      </c>
      <c r="AP35" s="215">
        <f t="shared" si="11"/>
        <v>5</v>
      </c>
      <c r="AQ35" s="215">
        <f t="shared" si="11"/>
        <v>5</v>
      </c>
      <c r="AR35" s="215">
        <f t="shared" si="11"/>
        <v>5</v>
      </c>
      <c r="AS35" s="215">
        <f t="shared" si="11"/>
        <v>5</v>
      </c>
      <c r="AT35" s="215">
        <f t="shared" si="11"/>
        <v>5</v>
      </c>
      <c r="AU35" s="215">
        <f t="shared" si="11"/>
        <v>5</v>
      </c>
      <c r="AV35" s="215">
        <f t="shared" si="11"/>
        <v>5</v>
      </c>
      <c r="AW35" s="215">
        <f t="shared" si="11"/>
        <v>5</v>
      </c>
      <c r="AX35" s="215">
        <f t="shared" si="11"/>
        <v>5</v>
      </c>
      <c r="AY35" s="215">
        <f t="shared" si="11"/>
        <v>5</v>
      </c>
      <c r="AZ35" s="218">
        <f t="shared" si="11"/>
        <v>5</v>
      </c>
    </row>
    <row r="36" spans="1:64" ht="15.75" customHeight="1" x14ac:dyDescent="0.3">
      <c r="A36" s="13"/>
      <c r="B36" s="324" t="s">
        <v>111</v>
      </c>
      <c r="C36" s="299"/>
      <c r="D36" s="287"/>
      <c r="E36" s="178">
        <v>1</v>
      </c>
      <c r="F36" s="209">
        <v>1</v>
      </c>
      <c r="G36" s="163">
        <v>1</v>
      </c>
      <c r="H36" s="163">
        <v>1</v>
      </c>
      <c r="I36" s="163">
        <v>1</v>
      </c>
      <c r="J36" s="163">
        <v>1</v>
      </c>
      <c r="K36" s="163">
        <v>1</v>
      </c>
      <c r="L36" s="163">
        <v>1</v>
      </c>
      <c r="M36" s="163">
        <v>1</v>
      </c>
      <c r="N36" s="165">
        <v>1</v>
      </c>
      <c r="O36" s="165">
        <v>1</v>
      </c>
      <c r="P36" s="164">
        <v>1</v>
      </c>
      <c r="Q36" s="165">
        <v>1</v>
      </c>
      <c r="R36" s="163">
        <v>1</v>
      </c>
      <c r="S36" s="163">
        <v>1</v>
      </c>
      <c r="T36" s="163">
        <v>1</v>
      </c>
      <c r="U36" s="163">
        <v>1</v>
      </c>
      <c r="V36" s="163">
        <v>1</v>
      </c>
      <c r="W36" s="163">
        <v>1</v>
      </c>
      <c r="X36" s="163">
        <v>1</v>
      </c>
      <c r="Y36" s="163">
        <v>1</v>
      </c>
      <c r="Z36" s="163">
        <v>1</v>
      </c>
      <c r="AA36" s="163">
        <v>1</v>
      </c>
      <c r="AB36" s="164">
        <v>1</v>
      </c>
      <c r="AC36" s="165">
        <v>1</v>
      </c>
      <c r="AD36" s="163">
        <v>1</v>
      </c>
      <c r="AE36" s="163">
        <v>1</v>
      </c>
      <c r="AF36" s="163">
        <v>1</v>
      </c>
      <c r="AG36" s="163">
        <v>1</v>
      </c>
      <c r="AH36" s="163">
        <v>1</v>
      </c>
      <c r="AI36" s="163">
        <v>1</v>
      </c>
      <c r="AJ36" s="163">
        <v>1</v>
      </c>
      <c r="AK36" s="163">
        <v>1</v>
      </c>
      <c r="AL36" s="163">
        <v>1</v>
      </c>
      <c r="AM36" s="163">
        <v>1</v>
      </c>
      <c r="AN36" s="164">
        <v>1</v>
      </c>
      <c r="AO36" s="165">
        <v>1</v>
      </c>
      <c r="AP36" s="165">
        <v>1</v>
      </c>
      <c r="AQ36" s="165">
        <v>1</v>
      </c>
      <c r="AR36" s="165">
        <v>1</v>
      </c>
      <c r="AS36" s="165">
        <v>1</v>
      </c>
      <c r="AT36" s="165">
        <v>1</v>
      </c>
      <c r="AU36" s="165">
        <v>1</v>
      </c>
      <c r="AV36" s="165">
        <v>1</v>
      </c>
      <c r="AW36" s="165">
        <v>1</v>
      </c>
      <c r="AX36" s="165">
        <v>1</v>
      </c>
      <c r="AY36" s="165">
        <v>1</v>
      </c>
      <c r="AZ36" s="177">
        <v>1</v>
      </c>
    </row>
    <row r="37" spans="1:64" ht="15.75" customHeight="1" x14ac:dyDescent="0.3">
      <c r="A37" s="13"/>
      <c r="B37" s="324" t="s">
        <v>112</v>
      </c>
      <c r="C37" s="299"/>
      <c r="D37" s="287"/>
      <c r="E37" s="178">
        <v>1</v>
      </c>
      <c r="F37" s="209">
        <v>1</v>
      </c>
      <c r="G37" s="163">
        <v>1</v>
      </c>
      <c r="H37" s="163">
        <v>1</v>
      </c>
      <c r="I37" s="163">
        <v>1</v>
      </c>
      <c r="J37" s="163">
        <v>1</v>
      </c>
      <c r="K37" s="163">
        <v>1</v>
      </c>
      <c r="L37" s="163">
        <v>1</v>
      </c>
      <c r="M37" s="163">
        <v>1</v>
      </c>
      <c r="N37" s="165">
        <v>1</v>
      </c>
      <c r="O37" s="165">
        <v>1</v>
      </c>
      <c r="P37" s="164">
        <v>1</v>
      </c>
      <c r="Q37" s="165">
        <v>1</v>
      </c>
      <c r="R37" s="163">
        <v>1</v>
      </c>
      <c r="S37" s="163">
        <v>1</v>
      </c>
      <c r="T37" s="163">
        <v>1</v>
      </c>
      <c r="U37" s="163">
        <v>1</v>
      </c>
      <c r="V37" s="163">
        <v>1</v>
      </c>
      <c r="W37" s="163">
        <v>1</v>
      </c>
      <c r="X37" s="163">
        <v>1</v>
      </c>
      <c r="Y37" s="163">
        <v>1</v>
      </c>
      <c r="Z37" s="163">
        <v>1</v>
      </c>
      <c r="AA37" s="163">
        <v>1</v>
      </c>
      <c r="AB37" s="164">
        <v>1</v>
      </c>
      <c r="AC37" s="165">
        <v>1</v>
      </c>
      <c r="AD37" s="163">
        <v>1</v>
      </c>
      <c r="AE37" s="163">
        <v>1</v>
      </c>
      <c r="AF37" s="163">
        <v>1</v>
      </c>
      <c r="AG37" s="163">
        <v>1</v>
      </c>
      <c r="AH37" s="163">
        <v>1</v>
      </c>
      <c r="AI37" s="163">
        <v>1</v>
      </c>
      <c r="AJ37" s="163">
        <v>1</v>
      </c>
      <c r="AK37" s="163">
        <v>1</v>
      </c>
      <c r="AL37" s="163">
        <v>1</v>
      </c>
      <c r="AM37" s="163">
        <v>1</v>
      </c>
      <c r="AN37" s="164">
        <v>1</v>
      </c>
      <c r="AO37" s="165">
        <v>1</v>
      </c>
      <c r="AP37" s="165">
        <v>1</v>
      </c>
      <c r="AQ37" s="165">
        <v>1</v>
      </c>
      <c r="AR37" s="165">
        <v>1</v>
      </c>
      <c r="AS37" s="165">
        <v>1</v>
      </c>
      <c r="AT37" s="165">
        <v>1</v>
      </c>
      <c r="AU37" s="165">
        <v>1</v>
      </c>
      <c r="AV37" s="165">
        <v>1</v>
      </c>
      <c r="AW37" s="165">
        <v>1</v>
      </c>
      <c r="AX37" s="165">
        <v>1</v>
      </c>
      <c r="AY37" s="165">
        <v>1</v>
      </c>
      <c r="AZ37" s="177">
        <v>1</v>
      </c>
    </row>
    <row r="38" spans="1:64" ht="15.75" customHeight="1" x14ac:dyDescent="0.3">
      <c r="A38" s="13"/>
      <c r="B38" s="324" t="s">
        <v>113</v>
      </c>
      <c r="C38" s="299"/>
      <c r="D38" s="287"/>
      <c r="E38" s="178">
        <v>1</v>
      </c>
      <c r="F38" s="209">
        <v>1</v>
      </c>
      <c r="G38" s="163">
        <v>1</v>
      </c>
      <c r="H38" s="163">
        <v>1</v>
      </c>
      <c r="I38" s="163">
        <v>1</v>
      </c>
      <c r="J38" s="163">
        <v>1</v>
      </c>
      <c r="K38" s="163">
        <v>1</v>
      </c>
      <c r="L38" s="163">
        <v>1</v>
      </c>
      <c r="M38" s="163">
        <v>1</v>
      </c>
      <c r="N38" s="165">
        <v>1</v>
      </c>
      <c r="O38" s="165">
        <v>1</v>
      </c>
      <c r="P38" s="164">
        <v>1</v>
      </c>
      <c r="Q38" s="165">
        <v>1</v>
      </c>
      <c r="R38" s="163">
        <v>1</v>
      </c>
      <c r="S38" s="163">
        <v>1</v>
      </c>
      <c r="T38" s="163">
        <v>1</v>
      </c>
      <c r="U38" s="163">
        <v>1</v>
      </c>
      <c r="V38" s="163">
        <v>1</v>
      </c>
      <c r="W38" s="163">
        <v>1</v>
      </c>
      <c r="X38" s="163">
        <v>1</v>
      </c>
      <c r="Y38" s="163">
        <v>1</v>
      </c>
      <c r="Z38" s="163">
        <v>1</v>
      </c>
      <c r="AA38" s="163">
        <v>1</v>
      </c>
      <c r="AB38" s="164">
        <v>1</v>
      </c>
      <c r="AC38" s="165">
        <v>1</v>
      </c>
      <c r="AD38" s="163">
        <v>1</v>
      </c>
      <c r="AE38" s="163">
        <v>1</v>
      </c>
      <c r="AF38" s="163">
        <v>1</v>
      </c>
      <c r="AG38" s="163">
        <v>1</v>
      </c>
      <c r="AH38" s="163">
        <v>1</v>
      </c>
      <c r="AI38" s="163">
        <v>1</v>
      </c>
      <c r="AJ38" s="163">
        <v>1</v>
      </c>
      <c r="AK38" s="163">
        <v>1</v>
      </c>
      <c r="AL38" s="163">
        <v>1</v>
      </c>
      <c r="AM38" s="163">
        <v>1</v>
      </c>
      <c r="AN38" s="164">
        <v>1</v>
      </c>
      <c r="AO38" s="165">
        <v>1</v>
      </c>
      <c r="AP38" s="165">
        <v>1</v>
      </c>
      <c r="AQ38" s="165">
        <v>1</v>
      </c>
      <c r="AR38" s="165">
        <v>1</v>
      </c>
      <c r="AS38" s="165">
        <v>1</v>
      </c>
      <c r="AT38" s="165">
        <v>1</v>
      </c>
      <c r="AU38" s="165">
        <v>1</v>
      </c>
      <c r="AV38" s="165">
        <v>1</v>
      </c>
      <c r="AW38" s="165">
        <v>1</v>
      </c>
      <c r="AX38" s="165">
        <v>1</v>
      </c>
      <c r="AY38" s="165">
        <v>1</v>
      </c>
      <c r="AZ38" s="177">
        <v>1</v>
      </c>
    </row>
    <row r="39" spans="1:64" ht="15.75" customHeight="1" x14ac:dyDescent="0.3">
      <c r="A39" s="13"/>
      <c r="B39" s="324" t="s">
        <v>114</v>
      </c>
      <c r="C39" s="299"/>
      <c r="D39" s="287"/>
      <c r="E39" s="178">
        <v>1</v>
      </c>
      <c r="F39" s="209">
        <v>1</v>
      </c>
      <c r="G39" s="163">
        <v>1</v>
      </c>
      <c r="H39" s="163">
        <v>1</v>
      </c>
      <c r="I39" s="163">
        <v>1</v>
      </c>
      <c r="J39" s="163">
        <v>1</v>
      </c>
      <c r="K39" s="163">
        <v>1</v>
      </c>
      <c r="L39" s="163">
        <v>1</v>
      </c>
      <c r="M39" s="163">
        <v>1</v>
      </c>
      <c r="N39" s="165">
        <v>1</v>
      </c>
      <c r="O39" s="165">
        <v>1</v>
      </c>
      <c r="P39" s="164">
        <v>1</v>
      </c>
      <c r="Q39" s="165">
        <v>1</v>
      </c>
      <c r="R39" s="163">
        <v>1</v>
      </c>
      <c r="S39" s="163">
        <v>1</v>
      </c>
      <c r="T39" s="163">
        <v>1</v>
      </c>
      <c r="U39" s="163">
        <v>1</v>
      </c>
      <c r="V39" s="163">
        <v>1</v>
      </c>
      <c r="W39" s="163">
        <v>1</v>
      </c>
      <c r="X39" s="163">
        <v>1</v>
      </c>
      <c r="Y39" s="163">
        <v>1</v>
      </c>
      <c r="Z39" s="163">
        <v>1</v>
      </c>
      <c r="AA39" s="163">
        <v>1</v>
      </c>
      <c r="AB39" s="164">
        <v>1</v>
      </c>
      <c r="AC39" s="165">
        <v>1</v>
      </c>
      <c r="AD39" s="163">
        <v>1</v>
      </c>
      <c r="AE39" s="163">
        <v>1</v>
      </c>
      <c r="AF39" s="163">
        <v>1</v>
      </c>
      <c r="AG39" s="163">
        <v>1</v>
      </c>
      <c r="AH39" s="163">
        <v>1</v>
      </c>
      <c r="AI39" s="163">
        <v>1</v>
      </c>
      <c r="AJ39" s="163">
        <v>1</v>
      </c>
      <c r="AK39" s="163">
        <v>1</v>
      </c>
      <c r="AL39" s="163">
        <v>1</v>
      </c>
      <c r="AM39" s="163">
        <v>1</v>
      </c>
      <c r="AN39" s="164">
        <v>1</v>
      </c>
      <c r="AO39" s="165">
        <v>1</v>
      </c>
      <c r="AP39" s="165">
        <v>1</v>
      </c>
      <c r="AQ39" s="165">
        <v>1</v>
      </c>
      <c r="AR39" s="165">
        <v>1</v>
      </c>
      <c r="AS39" s="165">
        <v>1</v>
      </c>
      <c r="AT39" s="165">
        <v>1</v>
      </c>
      <c r="AU39" s="165">
        <v>1</v>
      </c>
      <c r="AV39" s="165">
        <v>1</v>
      </c>
      <c r="AW39" s="165">
        <v>1</v>
      </c>
      <c r="AX39" s="165">
        <v>1</v>
      </c>
      <c r="AY39" s="165">
        <v>1</v>
      </c>
      <c r="AZ39" s="177">
        <v>1</v>
      </c>
    </row>
    <row r="40" spans="1:64" ht="15.75" customHeight="1" x14ac:dyDescent="0.3">
      <c r="A40" s="13"/>
      <c r="B40" s="324" t="s">
        <v>115</v>
      </c>
      <c r="C40" s="299"/>
      <c r="D40" s="287"/>
      <c r="E40" s="178">
        <v>1</v>
      </c>
      <c r="F40" s="209">
        <v>1</v>
      </c>
      <c r="G40" s="163">
        <v>1</v>
      </c>
      <c r="H40" s="163">
        <v>1</v>
      </c>
      <c r="I40" s="163">
        <v>1</v>
      </c>
      <c r="J40" s="163">
        <v>1</v>
      </c>
      <c r="K40" s="163">
        <v>1</v>
      </c>
      <c r="L40" s="163">
        <v>1</v>
      </c>
      <c r="M40" s="163">
        <v>1</v>
      </c>
      <c r="N40" s="165">
        <v>1</v>
      </c>
      <c r="O40" s="165">
        <v>1</v>
      </c>
      <c r="P40" s="164">
        <v>1</v>
      </c>
      <c r="Q40" s="165">
        <v>1</v>
      </c>
      <c r="R40" s="163">
        <v>1</v>
      </c>
      <c r="S40" s="163">
        <v>1</v>
      </c>
      <c r="T40" s="163">
        <v>1</v>
      </c>
      <c r="U40" s="163">
        <v>1</v>
      </c>
      <c r="V40" s="163">
        <v>1</v>
      </c>
      <c r="W40" s="163">
        <v>1</v>
      </c>
      <c r="X40" s="163">
        <v>1</v>
      </c>
      <c r="Y40" s="163">
        <v>1</v>
      </c>
      <c r="Z40" s="163">
        <v>1</v>
      </c>
      <c r="AA40" s="163">
        <v>1</v>
      </c>
      <c r="AB40" s="164">
        <v>1</v>
      </c>
      <c r="AC40" s="165">
        <v>1</v>
      </c>
      <c r="AD40" s="163">
        <v>1</v>
      </c>
      <c r="AE40" s="163">
        <v>1</v>
      </c>
      <c r="AF40" s="163">
        <v>1</v>
      </c>
      <c r="AG40" s="163">
        <v>1</v>
      </c>
      <c r="AH40" s="163">
        <v>1</v>
      </c>
      <c r="AI40" s="163">
        <v>1</v>
      </c>
      <c r="AJ40" s="163">
        <v>1</v>
      </c>
      <c r="AK40" s="163">
        <v>1</v>
      </c>
      <c r="AL40" s="163">
        <v>1</v>
      </c>
      <c r="AM40" s="163">
        <v>1</v>
      </c>
      <c r="AN40" s="164">
        <v>1</v>
      </c>
      <c r="AO40" s="165">
        <v>1</v>
      </c>
      <c r="AP40" s="165">
        <v>1</v>
      </c>
      <c r="AQ40" s="165">
        <v>1</v>
      </c>
      <c r="AR40" s="165">
        <v>1</v>
      </c>
      <c r="AS40" s="165">
        <v>1</v>
      </c>
      <c r="AT40" s="165">
        <v>1</v>
      </c>
      <c r="AU40" s="165">
        <v>1</v>
      </c>
      <c r="AV40" s="165">
        <v>1</v>
      </c>
      <c r="AW40" s="165">
        <v>1</v>
      </c>
      <c r="AX40" s="165">
        <v>1</v>
      </c>
      <c r="AY40" s="165">
        <v>1</v>
      </c>
      <c r="AZ40" s="177">
        <v>1</v>
      </c>
    </row>
    <row r="41" spans="1:64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</row>
    <row r="42" spans="1:64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</row>
    <row r="43" spans="1:64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22"/>
      <c r="M43" s="122"/>
      <c r="N43" s="122"/>
      <c r="O43" s="122"/>
      <c r="P43" s="122"/>
      <c r="Q43" s="122"/>
      <c r="R43" s="122"/>
      <c r="S43" s="122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</row>
    <row r="44" spans="1:64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</row>
    <row r="45" spans="1:64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</row>
    <row r="46" spans="1:64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</row>
    <row r="47" spans="1:64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</row>
    <row r="48" spans="1:64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</row>
    <row r="49" spans="1:64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</row>
    <row r="50" spans="1:64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</row>
    <row r="51" spans="1:64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</row>
    <row r="52" spans="1:64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</row>
    <row r="53" spans="1:64" ht="15.75" customHeight="1" x14ac:dyDescent="0.3"/>
    <row r="54" spans="1:64" ht="15.75" customHeight="1" x14ac:dyDescent="0.3"/>
    <row r="55" spans="1:64" ht="15.75" customHeight="1" x14ac:dyDescent="0.3"/>
    <row r="56" spans="1:64" ht="15.75" customHeight="1" x14ac:dyDescent="0.3"/>
    <row r="57" spans="1:64" ht="15.75" customHeight="1" x14ac:dyDescent="0.3"/>
    <row r="58" spans="1:64" ht="15.75" customHeight="1" x14ac:dyDescent="0.3"/>
    <row r="59" spans="1:64" ht="15.75" customHeight="1" x14ac:dyDescent="0.3"/>
    <row r="60" spans="1:64" ht="15.75" customHeight="1" x14ac:dyDescent="0.3"/>
    <row r="61" spans="1:64" ht="15.75" customHeight="1" x14ac:dyDescent="0.3"/>
    <row r="62" spans="1:64" ht="15.75" customHeight="1" x14ac:dyDescent="0.3"/>
    <row r="63" spans="1:64" ht="15.75" customHeight="1" x14ac:dyDescent="0.3"/>
    <row r="64" spans="1: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</sheetData>
  <mergeCells count="25">
    <mergeCell ref="B4:D4"/>
    <mergeCell ref="B7:C7"/>
    <mergeCell ref="B8:C8"/>
    <mergeCell ref="B9:C9"/>
    <mergeCell ref="B10:C10"/>
    <mergeCell ref="B11:C11"/>
    <mergeCell ref="B15:D15"/>
    <mergeCell ref="B16:D16"/>
    <mergeCell ref="B17:D17"/>
    <mergeCell ref="B18:D18"/>
    <mergeCell ref="B19:D19"/>
    <mergeCell ref="B24:D24"/>
    <mergeCell ref="B25:D25"/>
    <mergeCell ref="B26:D26"/>
    <mergeCell ref="B27:D27"/>
    <mergeCell ref="B40:D40"/>
    <mergeCell ref="B34:D34"/>
    <mergeCell ref="B28:D28"/>
    <mergeCell ref="B29:D29"/>
    <mergeCell ref="B30:D30"/>
    <mergeCell ref="B35:D35"/>
    <mergeCell ref="B36:D36"/>
    <mergeCell ref="B37:D37"/>
    <mergeCell ref="B38:D38"/>
    <mergeCell ref="B39:D39"/>
  </mergeCells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Y44"/>
  <sheetViews>
    <sheetView zoomScale="70" zoomScaleNormal="70" workbookViewId="0">
      <selection activeCell="B34" sqref="B34"/>
    </sheetView>
  </sheetViews>
  <sheetFormatPr defaultColWidth="14.44140625" defaultRowHeight="15" customHeight="1" x14ac:dyDescent="0.3"/>
  <cols>
    <col min="2" max="2" width="26.109375" customWidth="1"/>
    <col min="11" max="11" width="17.88671875" customWidth="1"/>
  </cols>
  <sheetData>
    <row r="1" spans="1:51" ht="15" customHeight="1" x14ac:dyDescent="0.3">
      <c r="B1" s="344" t="s">
        <v>158</v>
      </c>
      <c r="C1">
        <f>Reviewer!C1</f>
        <v>0</v>
      </c>
    </row>
    <row r="2" spans="1:51" ht="15" customHeight="1" x14ac:dyDescent="0.3">
      <c r="B2" s="344" t="s">
        <v>159</v>
      </c>
      <c r="C2" t="s">
        <v>160</v>
      </c>
    </row>
    <row r="3" spans="1:51" ht="1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51" ht="15" customHeight="1" x14ac:dyDescent="0.3">
      <c r="A4" s="2"/>
      <c r="B4" s="340" t="s">
        <v>14</v>
      </c>
      <c r="C4" s="309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51" ht="1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51" ht="15" customHeight="1" x14ac:dyDescent="0.3">
      <c r="A6" s="1"/>
      <c r="B6" s="341" t="s">
        <v>105</v>
      </c>
      <c r="C6" s="342"/>
      <c r="D6" s="137">
        <v>2025</v>
      </c>
      <c r="E6" s="137">
        <v>2026</v>
      </c>
      <c r="F6" s="137">
        <v>2027</v>
      </c>
      <c r="G6" s="137">
        <v>2028</v>
      </c>
      <c r="H6" s="122"/>
      <c r="I6" s="135"/>
      <c r="J6" s="137" t="s">
        <v>142</v>
      </c>
      <c r="K6" s="137" t="s">
        <v>143</v>
      </c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</row>
    <row r="7" spans="1:51" ht="15" customHeight="1" x14ac:dyDescent="0.3">
      <c r="A7" s="1"/>
      <c r="B7" s="338" t="s">
        <v>131</v>
      </c>
      <c r="C7" s="287"/>
      <c r="D7" s="227">
        <f>SUM(D8:D9)</f>
        <v>180</v>
      </c>
      <c r="E7" s="227">
        <f t="shared" ref="E7:G7" si="0">SUM(E8:E9)</f>
        <v>468</v>
      </c>
      <c r="F7" s="227">
        <f t="shared" si="0"/>
        <v>756</v>
      </c>
      <c r="G7" s="227">
        <f t="shared" si="0"/>
        <v>1044</v>
      </c>
      <c r="H7" s="122"/>
      <c r="I7" s="138" t="s">
        <v>101</v>
      </c>
      <c r="J7" s="227">
        <f>Reviewer!C16</f>
        <v>1</v>
      </c>
      <c r="K7" s="247">
        <f>J7*0.5</f>
        <v>0.5</v>
      </c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</row>
    <row r="8" spans="1:51" ht="15" customHeight="1" x14ac:dyDescent="0.3">
      <c r="A8" s="1"/>
      <c r="B8" s="338" t="s">
        <v>132</v>
      </c>
      <c r="C8" s="287"/>
      <c r="D8" s="227">
        <f>SUM(D15:O15)</f>
        <v>24</v>
      </c>
      <c r="E8" s="227">
        <f>SUM(P15:AA15)</f>
        <v>24</v>
      </c>
      <c r="F8" s="227">
        <f>SUM(AB15:AM15)</f>
        <v>24</v>
      </c>
      <c r="G8" s="227">
        <f>SUM(AN15:AY15)</f>
        <v>24</v>
      </c>
      <c r="H8" s="122"/>
      <c r="I8" s="138" t="s">
        <v>102</v>
      </c>
      <c r="J8" s="227">
        <f>Reviewer!D16</f>
        <v>1</v>
      </c>
      <c r="K8" s="247">
        <f>J8*0.5</f>
        <v>0.5</v>
      </c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</row>
    <row r="9" spans="1:51" ht="15" customHeight="1" x14ac:dyDescent="0.3">
      <c r="A9" s="1"/>
      <c r="B9" s="338" t="s">
        <v>133</v>
      </c>
      <c r="C9" s="287"/>
      <c r="D9" s="227">
        <f>SUM(D16:O16)</f>
        <v>156</v>
      </c>
      <c r="E9" s="227">
        <f>SUM(P16:AA16)</f>
        <v>444</v>
      </c>
      <c r="F9" s="227">
        <f>SUM(AB16:AM16)</f>
        <v>732</v>
      </c>
      <c r="G9" s="227">
        <f>SUM(AN16:AY16)</f>
        <v>1020</v>
      </c>
      <c r="H9" s="122"/>
      <c r="I9" s="138" t="s">
        <v>103</v>
      </c>
      <c r="J9" s="227">
        <f>Reviewer!E16</f>
        <v>1</v>
      </c>
      <c r="K9" s="247">
        <f>0.01</f>
        <v>0.01</v>
      </c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</row>
    <row r="10" spans="1:51" ht="15" customHeight="1" x14ac:dyDescent="0.3">
      <c r="A10" s="1"/>
      <c r="B10" s="243"/>
      <c r="C10" s="136"/>
      <c r="D10" s="244"/>
      <c r="E10" s="244"/>
      <c r="F10" s="244"/>
      <c r="G10" s="244"/>
      <c r="H10" s="122"/>
      <c r="I10" s="138" t="s">
        <v>104</v>
      </c>
      <c r="J10" s="227">
        <f>Reviewer!F16</f>
        <v>1</v>
      </c>
      <c r="K10" s="247">
        <f>0.01</f>
        <v>0.01</v>
      </c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</row>
    <row r="11" spans="1:51" ht="15" customHeight="1" x14ac:dyDescent="0.3">
      <c r="A11" s="1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</row>
    <row r="12" spans="1:51" ht="15" customHeight="1" x14ac:dyDescent="0.3">
      <c r="A12" s="1"/>
      <c r="B12" s="122"/>
      <c r="C12" s="122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9"/>
      <c r="O12" s="87">
        <v>2025</v>
      </c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9"/>
      <c r="AA12" s="87">
        <v>2026</v>
      </c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9"/>
      <c r="AM12" s="87">
        <v>2027</v>
      </c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9"/>
      <c r="AY12" s="40">
        <v>2028</v>
      </c>
    </row>
    <row r="13" spans="1:51" ht="15" customHeight="1" x14ac:dyDescent="0.3">
      <c r="A13" s="1"/>
      <c r="B13" s="343" t="s">
        <v>106</v>
      </c>
      <c r="C13" s="287"/>
      <c r="D13" s="101" t="s">
        <v>24</v>
      </c>
      <c r="E13" s="101" t="s">
        <v>25</v>
      </c>
      <c r="F13" s="101" t="s">
        <v>38</v>
      </c>
      <c r="G13" s="101" t="s">
        <v>26</v>
      </c>
      <c r="H13" s="101" t="s">
        <v>27</v>
      </c>
      <c r="I13" s="101" t="s">
        <v>28</v>
      </c>
      <c r="J13" s="101" t="s">
        <v>29</v>
      </c>
      <c r="K13" s="101" t="s">
        <v>30</v>
      </c>
      <c r="L13" s="101" t="s">
        <v>31</v>
      </c>
      <c r="M13" s="101" t="s">
        <v>32</v>
      </c>
      <c r="N13" s="101" t="s">
        <v>33</v>
      </c>
      <c r="O13" s="102" t="s">
        <v>34</v>
      </c>
      <c r="P13" s="101" t="s">
        <v>24</v>
      </c>
      <c r="Q13" s="101" t="s">
        <v>25</v>
      </c>
      <c r="R13" s="101" t="s">
        <v>38</v>
      </c>
      <c r="S13" s="101" t="s">
        <v>26</v>
      </c>
      <c r="T13" s="101" t="s">
        <v>27</v>
      </c>
      <c r="U13" s="101" t="s">
        <v>28</v>
      </c>
      <c r="V13" s="101" t="s">
        <v>29</v>
      </c>
      <c r="W13" s="101" t="s">
        <v>30</v>
      </c>
      <c r="X13" s="101" t="s">
        <v>31</v>
      </c>
      <c r="Y13" s="101" t="s">
        <v>32</v>
      </c>
      <c r="Z13" s="101" t="s">
        <v>33</v>
      </c>
      <c r="AA13" s="102" t="s">
        <v>34</v>
      </c>
      <c r="AB13" s="101" t="s">
        <v>24</v>
      </c>
      <c r="AC13" s="101" t="s">
        <v>25</v>
      </c>
      <c r="AD13" s="101" t="s">
        <v>38</v>
      </c>
      <c r="AE13" s="101" t="s">
        <v>26</v>
      </c>
      <c r="AF13" s="101" t="s">
        <v>27</v>
      </c>
      <c r="AG13" s="101" t="s">
        <v>28</v>
      </c>
      <c r="AH13" s="101" t="s">
        <v>29</v>
      </c>
      <c r="AI13" s="101" t="s">
        <v>30</v>
      </c>
      <c r="AJ13" s="101" t="s">
        <v>31</v>
      </c>
      <c r="AK13" s="101" t="s">
        <v>32</v>
      </c>
      <c r="AL13" s="101" t="s">
        <v>33</v>
      </c>
      <c r="AM13" s="102" t="s">
        <v>34</v>
      </c>
      <c r="AN13" s="101" t="s">
        <v>24</v>
      </c>
      <c r="AO13" s="101" t="s">
        <v>25</v>
      </c>
      <c r="AP13" s="101" t="s">
        <v>38</v>
      </c>
      <c r="AQ13" s="101" t="s">
        <v>26</v>
      </c>
      <c r="AR13" s="101" t="s">
        <v>27</v>
      </c>
      <c r="AS13" s="101" t="s">
        <v>28</v>
      </c>
      <c r="AT13" s="101" t="s">
        <v>29</v>
      </c>
      <c r="AU13" s="101" t="s">
        <v>30</v>
      </c>
      <c r="AV13" s="101" t="s">
        <v>31</v>
      </c>
      <c r="AW13" s="101" t="s">
        <v>32</v>
      </c>
      <c r="AX13" s="101" t="s">
        <v>33</v>
      </c>
      <c r="AY13" s="101" t="s">
        <v>34</v>
      </c>
    </row>
    <row r="14" spans="1:51" ht="15" customHeight="1" x14ac:dyDescent="0.3">
      <c r="A14" s="1"/>
      <c r="B14" s="338" t="s">
        <v>131</v>
      </c>
      <c r="C14" s="287"/>
      <c r="D14" s="228">
        <f>SUM(D15:D16)</f>
        <v>4</v>
      </c>
      <c r="E14" s="229">
        <f t="shared" ref="E14:AY14" si="1">SUM(E15:E16)</f>
        <v>6</v>
      </c>
      <c r="F14" s="229">
        <f t="shared" si="1"/>
        <v>8</v>
      </c>
      <c r="G14" s="229">
        <f t="shared" si="1"/>
        <v>10</v>
      </c>
      <c r="H14" s="229">
        <f t="shared" si="1"/>
        <v>12</v>
      </c>
      <c r="I14" s="229">
        <f t="shared" si="1"/>
        <v>14</v>
      </c>
      <c r="J14" s="229">
        <f t="shared" si="1"/>
        <v>16</v>
      </c>
      <c r="K14" s="229">
        <f t="shared" si="1"/>
        <v>18</v>
      </c>
      <c r="L14" s="229">
        <f t="shared" si="1"/>
        <v>20</v>
      </c>
      <c r="M14" s="229">
        <f t="shared" si="1"/>
        <v>22</v>
      </c>
      <c r="N14" s="229">
        <f t="shared" si="1"/>
        <v>24</v>
      </c>
      <c r="O14" s="230">
        <f t="shared" si="1"/>
        <v>26</v>
      </c>
      <c r="P14" s="228">
        <f t="shared" si="1"/>
        <v>28</v>
      </c>
      <c r="Q14" s="229">
        <f t="shared" si="1"/>
        <v>30</v>
      </c>
      <c r="R14" s="229">
        <f t="shared" si="1"/>
        <v>32</v>
      </c>
      <c r="S14" s="229">
        <f t="shared" si="1"/>
        <v>34</v>
      </c>
      <c r="T14" s="229">
        <f t="shared" si="1"/>
        <v>36</v>
      </c>
      <c r="U14" s="229">
        <f t="shared" si="1"/>
        <v>38</v>
      </c>
      <c r="V14" s="229">
        <f t="shared" si="1"/>
        <v>40</v>
      </c>
      <c r="W14" s="229">
        <f t="shared" si="1"/>
        <v>42</v>
      </c>
      <c r="X14" s="229">
        <f t="shared" si="1"/>
        <v>44</v>
      </c>
      <c r="Y14" s="229">
        <f t="shared" si="1"/>
        <v>46</v>
      </c>
      <c r="Z14" s="229">
        <f t="shared" si="1"/>
        <v>48</v>
      </c>
      <c r="AA14" s="230">
        <f t="shared" si="1"/>
        <v>50</v>
      </c>
      <c r="AB14" s="228">
        <f t="shared" si="1"/>
        <v>52</v>
      </c>
      <c r="AC14" s="229">
        <f t="shared" si="1"/>
        <v>54</v>
      </c>
      <c r="AD14" s="229">
        <f t="shared" si="1"/>
        <v>56</v>
      </c>
      <c r="AE14" s="229">
        <f t="shared" si="1"/>
        <v>58</v>
      </c>
      <c r="AF14" s="229">
        <f t="shared" si="1"/>
        <v>60</v>
      </c>
      <c r="AG14" s="229">
        <f t="shared" si="1"/>
        <v>62</v>
      </c>
      <c r="AH14" s="229">
        <f t="shared" si="1"/>
        <v>64</v>
      </c>
      <c r="AI14" s="229">
        <f t="shared" si="1"/>
        <v>66</v>
      </c>
      <c r="AJ14" s="229">
        <f t="shared" si="1"/>
        <v>68</v>
      </c>
      <c r="AK14" s="229">
        <f t="shared" si="1"/>
        <v>70</v>
      </c>
      <c r="AL14" s="229">
        <f t="shared" si="1"/>
        <v>72</v>
      </c>
      <c r="AM14" s="230">
        <f t="shared" si="1"/>
        <v>74</v>
      </c>
      <c r="AN14" s="228">
        <f t="shared" si="1"/>
        <v>76</v>
      </c>
      <c r="AO14" s="229">
        <f t="shared" si="1"/>
        <v>78</v>
      </c>
      <c r="AP14" s="229">
        <f t="shared" si="1"/>
        <v>80</v>
      </c>
      <c r="AQ14" s="229">
        <f t="shared" si="1"/>
        <v>82</v>
      </c>
      <c r="AR14" s="229">
        <f t="shared" si="1"/>
        <v>84</v>
      </c>
      <c r="AS14" s="229">
        <f t="shared" si="1"/>
        <v>86</v>
      </c>
      <c r="AT14" s="229">
        <f t="shared" si="1"/>
        <v>88</v>
      </c>
      <c r="AU14" s="229">
        <f t="shared" si="1"/>
        <v>90</v>
      </c>
      <c r="AV14" s="229">
        <f t="shared" si="1"/>
        <v>92</v>
      </c>
      <c r="AW14" s="229">
        <f t="shared" si="1"/>
        <v>94</v>
      </c>
      <c r="AX14" s="229">
        <f t="shared" si="1"/>
        <v>96</v>
      </c>
      <c r="AY14" s="229">
        <f t="shared" si="1"/>
        <v>98</v>
      </c>
    </row>
    <row r="15" spans="1:51" ht="15" customHeight="1" x14ac:dyDescent="0.3">
      <c r="A15" s="1"/>
      <c r="B15" s="338" t="s">
        <v>134</v>
      </c>
      <c r="C15" s="287"/>
      <c r="D15" s="228">
        <f>D21+D23</f>
        <v>2</v>
      </c>
      <c r="E15" s="229">
        <f t="shared" ref="E15:AY15" si="2">E21+E23</f>
        <v>2</v>
      </c>
      <c r="F15" s="229">
        <f t="shared" si="2"/>
        <v>2</v>
      </c>
      <c r="G15" s="229">
        <f t="shared" si="2"/>
        <v>2</v>
      </c>
      <c r="H15" s="229">
        <f t="shared" si="2"/>
        <v>2</v>
      </c>
      <c r="I15" s="229">
        <f t="shared" si="2"/>
        <v>2</v>
      </c>
      <c r="J15" s="229">
        <f t="shared" si="2"/>
        <v>2</v>
      </c>
      <c r="K15" s="229">
        <f t="shared" si="2"/>
        <v>2</v>
      </c>
      <c r="L15" s="229">
        <f t="shared" si="2"/>
        <v>2</v>
      </c>
      <c r="M15" s="229">
        <f t="shared" si="2"/>
        <v>2</v>
      </c>
      <c r="N15" s="229">
        <f t="shared" si="2"/>
        <v>2</v>
      </c>
      <c r="O15" s="230">
        <f t="shared" si="2"/>
        <v>2</v>
      </c>
      <c r="P15" s="228">
        <f t="shared" si="2"/>
        <v>2</v>
      </c>
      <c r="Q15" s="229">
        <f t="shared" si="2"/>
        <v>2</v>
      </c>
      <c r="R15" s="229">
        <f t="shared" si="2"/>
        <v>2</v>
      </c>
      <c r="S15" s="229">
        <f t="shared" si="2"/>
        <v>2</v>
      </c>
      <c r="T15" s="229">
        <f t="shared" si="2"/>
        <v>2</v>
      </c>
      <c r="U15" s="229">
        <f t="shared" si="2"/>
        <v>2</v>
      </c>
      <c r="V15" s="229">
        <f t="shared" si="2"/>
        <v>2</v>
      </c>
      <c r="W15" s="229">
        <f t="shared" si="2"/>
        <v>2</v>
      </c>
      <c r="X15" s="229">
        <f t="shared" si="2"/>
        <v>2</v>
      </c>
      <c r="Y15" s="229">
        <f t="shared" si="2"/>
        <v>2</v>
      </c>
      <c r="Z15" s="229">
        <f t="shared" si="2"/>
        <v>2</v>
      </c>
      <c r="AA15" s="230">
        <f t="shared" si="2"/>
        <v>2</v>
      </c>
      <c r="AB15" s="228">
        <f t="shared" si="2"/>
        <v>2</v>
      </c>
      <c r="AC15" s="229">
        <f t="shared" si="2"/>
        <v>2</v>
      </c>
      <c r="AD15" s="229">
        <f t="shared" si="2"/>
        <v>2</v>
      </c>
      <c r="AE15" s="229">
        <f t="shared" si="2"/>
        <v>2</v>
      </c>
      <c r="AF15" s="229">
        <f t="shared" si="2"/>
        <v>2</v>
      </c>
      <c r="AG15" s="229">
        <f t="shared" si="2"/>
        <v>2</v>
      </c>
      <c r="AH15" s="229">
        <f t="shared" si="2"/>
        <v>2</v>
      </c>
      <c r="AI15" s="229">
        <f t="shared" si="2"/>
        <v>2</v>
      </c>
      <c r="AJ15" s="229">
        <f t="shared" si="2"/>
        <v>2</v>
      </c>
      <c r="AK15" s="229">
        <f t="shared" si="2"/>
        <v>2</v>
      </c>
      <c r="AL15" s="229">
        <f t="shared" si="2"/>
        <v>2</v>
      </c>
      <c r="AM15" s="230">
        <f t="shared" si="2"/>
        <v>2</v>
      </c>
      <c r="AN15" s="228">
        <f t="shared" si="2"/>
        <v>2</v>
      </c>
      <c r="AO15" s="229">
        <f t="shared" si="2"/>
        <v>2</v>
      </c>
      <c r="AP15" s="229">
        <f t="shared" si="2"/>
        <v>2</v>
      </c>
      <c r="AQ15" s="229">
        <f t="shared" si="2"/>
        <v>2</v>
      </c>
      <c r="AR15" s="229">
        <f t="shared" si="2"/>
        <v>2</v>
      </c>
      <c r="AS15" s="229">
        <f t="shared" si="2"/>
        <v>2</v>
      </c>
      <c r="AT15" s="229">
        <f t="shared" si="2"/>
        <v>2</v>
      </c>
      <c r="AU15" s="229">
        <f t="shared" si="2"/>
        <v>2</v>
      </c>
      <c r="AV15" s="229">
        <f t="shared" si="2"/>
        <v>2</v>
      </c>
      <c r="AW15" s="229">
        <f t="shared" si="2"/>
        <v>2</v>
      </c>
      <c r="AX15" s="229">
        <f t="shared" si="2"/>
        <v>2</v>
      </c>
      <c r="AY15" s="229">
        <f t="shared" si="2"/>
        <v>2</v>
      </c>
    </row>
    <row r="16" spans="1:51" ht="15" customHeight="1" x14ac:dyDescent="0.3">
      <c r="A16" s="1"/>
      <c r="B16" s="338" t="s">
        <v>135</v>
      </c>
      <c r="C16" s="287"/>
      <c r="D16" s="228">
        <f>D28+D30</f>
        <v>2</v>
      </c>
      <c r="E16" s="229">
        <f t="shared" ref="E16:AY16" si="3">E28+E30</f>
        <v>4</v>
      </c>
      <c r="F16" s="229">
        <f t="shared" si="3"/>
        <v>6</v>
      </c>
      <c r="G16" s="229">
        <f t="shared" si="3"/>
        <v>8</v>
      </c>
      <c r="H16" s="229">
        <f t="shared" si="3"/>
        <v>10</v>
      </c>
      <c r="I16" s="229">
        <f t="shared" si="3"/>
        <v>12</v>
      </c>
      <c r="J16" s="229">
        <f t="shared" si="3"/>
        <v>14</v>
      </c>
      <c r="K16" s="229">
        <f t="shared" si="3"/>
        <v>16</v>
      </c>
      <c r="L16" s="229">
        <f t="shared" si="3"/>
        <v>18</v>
      </c>
      <c r="M16" s="229">
        <f t="shared" si="3"/>
        <v>20</v>
      </c>
      <c r="N16" s="229">
        <f t="shared" si="3"/>
        <v>22</v>
      </c>
      <c r="O16" s="230">
        <f t="shared" si="3"/>
        <v>24</v>
      </c>
      <c r="P16" s="228">
        <f t="shared" si="3"/>
        <v>26</v>
      </c>
      <c r="Q16" s="229">
        <f t="shared" si="3"/>
        <v>28</v>
      </c>
      <c r="R16" s="229">
        <f t="shared" si="3"/>
        <v>30</v>
      </c>
      <c r="S16" s="229">
        <f t="shared" si="3"/>
        <v>32</v>
      </c>
      <c r="T16" s="229">
        <f t="shared" si="3"/>
        <v>34</v>
      </c>
      <c r="U16" s="229">
        <f t="shared" si="3"/>
        <v>36</v>
      </c>
      <c r="V16" s="229">
        <f t="shared" si="3"/>
        <v>38</v>
      </c>
      <c r="W16" s="229">
        <f t="shared" si="3"/>
        <v>40</v>
      </c>
      <c r="X16" s="229">
        <f t="shared" si="3"/>
        <v>42</v>
      </c>
      <c r="Y16" s="229">
        <f t="shared" si="3"/>
        <v>44</v>
      </c>
      <c r="Z16" s="229">
        <f t="shared" si="3"/>
        <v>46</v>
      </c>
      <c r="AA16" s="230">
        <f t="shared" si="3"/>
        <v>48</v>
      </c>
      <c r="AB16" s="228">
        <f t="shared" si="3"/>
        <v>50</v>
      </c>
      <c r="AC16" s="229">
        <f t="shared" si="3"/>
        <v>52</v>
      </c>
      <c r="AD16" s="229">
        <f t="shared" si="3"/>
        <v>54</v>
      </c>
      <c r="AE16" s="229">
        <f t="shared" si="3"/>
        <v>56</v>
      </c>
      <c r="AF16" s="229">
        <f t="shared" si="3"/>
        <v>58</v>
      </c>
      <c r="AG16" s="229">
        <f t="shared" si="3"/>
        <v>60</v>
      </c>
      <c r="AH16" s="229">
        <f t="shared" si="3"/>
        <v>62</v>
      </c>
      <c r="AI16" s="229">
        <f t="shared" si="3"/>
        <v>64</v>
      </c>
      <c r="AJ16" s="229">
        <f t="shared" si="3"/>
        <v>66</v>
      </c>
      <c r="AK16" s="229">
        <f t="shared" si="3"/>
        <v>68</v>
      </c>
      <c r="AL16" s="229">
        <f t="shared" si="3"/>
        <v>70</v>
      </c>
      <c r="AM16" s="230">
        <f t="shared" si="3"/>
        <v>72</v>
      </c>
      <c r="AN16" s="228">
        <f t="shared" si="3"/>
        <v>74</v>
      </c>
      <c r="AO16" s="229">
        <f t="shared" si="3"/>
        <v>76</v>
      </c>
      <c r="AP16" s="229">
        <f t="shared" si="3"/>
        <v>78</v>
      </c>
      <c r="AQ16" s="229">
        <f t="shared" si="3"/>
        <v>80</v>
      </c>
      <c r="AR16" s="229">
        <f t="shared" si="3"/>
        <v>82</v>
      </c>
      <c r="AS16" s="229">
        <f t="shared" si="3"/>
        <v>84</v>
      </c>
      <c r="AT16" s="229">
        <f t="shared" si="3"/>
        <v>86</v>
      </c>
      <c r="AU16" s="229">
        <f t="shared" si="3"/>
        <v>88</v>
      </c>
      <c r="AV16" s="229">
        <f t="shared" si="3"/>
        <v>90</v>
      </c>
      <c r="AW16" s="229">
        <f t="shared" si="3"/>
        <v>92</v>
      </c>
      <c r="AX16" s="229">
        <f t="shared" si="3"/>
        <v>94</v>
      </c>
      <c r="AY16" s="229">
        <f t="shared" si="3"/>
        <v>96</v>
      </c>
    </row>
    <row r="17" spans="1:51" ht="15" customHeight="1" x14ac:dyDescent="0.3">
      <c r="A17" s="1"/>
      <c r="B17" s="122"/>
      <c r="C17" s="12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" customHeight="1" x14ac:dyDescent="0.3">
      <c r="A18" s="1"/>
      <c r="B18" s="122"/>
      <c r="C18" s="122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9"/>
      <c r="O18" s="87">
        <v>2025</v>
      </c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9"/>
      <c r="AA18" s="87">
        <v>2026</v>
      </c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9"/>
      <c r="AM18" s="87">
        <v>2027</v>
      </c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9"/>
      <c r="AY18" s="40">
        <v>2028</v>
      </c>
    </row>
    <row r="19" spans="1:51" ht="15" customHeight="1" x14ac:dyDescent="0.3">
      <c r="A19" s="1"/>
      <c r="B19" s="339" t="s">
        <v>107</v>
      </c>
      <c r="C19" s="287"/>
      <c r="D19" s="101" t="s">
        <v>24</v>
      </c>
      <c r="E19" s="101" t="s">
        <v>25</v>
      </c>
      <c r="F19" s="101" t="s">
        <v>38</v>
      </c>
      <c r="G19" s="101" t="s">
        <v>26</v>
      </c>
      <c r="H19" s="101" t="s">
        <v>27</v>
      </c>
      <c r="I19" s="101" t="s">
        <v>28</v>
      </c>
      <c r="J19" s="101" t="s">
        <v>29</v>
      </c>
      <c r="K19" s="101" t="s">
        <v>30</v>
      </c>
      <c r="L19" s="101" t="s">
        <v>31</v>
      </c>
      <c r="M19" s="101" t="s">
        <v>32</v>
      </c>
      <c r="N19" s="101" t="s">
        <v>33</v>
      </c>
      <c r="O19" s="102" t="s">
        <v>34</v>
      </c>
      <c r="P19" s="101" t="s">
        <v>24</v>
      </c>
      <c r="Q19" s="101" t="s">
        <v>25</v>
      </c>
      <c r="R19" s="101" t="s">
        <v>38</v>
      </c>
      <c r="S19" s="101" t="s">
        <v>26</v>
      </c>
      <c r="T19" s="101" t="s">
        <v>27</v>
      </c>
      <c r="U19" s="101" t="s">
        <v>28</v>
      </c>
      <c r="V19" s="101" t="s">
        <v>29</v>
      </c>
      <c r="W19" s="101" t="s">
        <v>30</v>
      </c>
      <c r="X19" s="101" t="s">
        <v>31</v>
      </c>
      <c r="Y19" s="101" t="s">
        <v>32</v>
      </c>
      <c r="Z19" s="101" t="s">
        <v>33</v>
      </c>
      <c r="AA19" s="102" t="s">
        <v>34</v>
      </c>
      <c r="AB19" s="101" t="s">
        <v>24</v>
      </c>
      <c r="AC19" s="101" t="s">
        <v>25</v>
      </c>
      <c r="AD19" s="101" t="s">
        <v>38</v>
      </c>
      <c r="AE19" s="101" t="s">
        <v>26</v>
      </c>
      <c r="AF19" s="101" t="s">
        <v>27</v>
      </c>
      <c r="AG19" s="101" t="s">
        <v>28</v>
      </c>
      <c r="AH19" s="101" t="s">
        <v>29</v>
      </c>
      <c r="AI19" s="101" t="s">
        <v>30</v>
      </c>
      <c r="AJ19" s="101" t="s">
        <v>31</v>
      </c>
      <c r="AK19" s="101" t="s">
        <v>32</v>
      </c>
      <c r="AL19" s="101" t="s">
        <v>33</v>
      </c>
      <c r="AM19" s="102" t="s">
        <v>34</v>
      </c>
      <c r="AN19" s="101" t="s">
        <v>24</v>
      </c>
      <c r="AO19" s="101" t="s">
        <v>25</v>
      </c>
      <c r="AP19" s="101" t="s">
        <v>38</v>
      </c>
      <c r="AQ19" s="101" t="s">
        <v>26</v>
      </c>
      <c r="AR19" s="101" t="s">
        <v>27</v>
      </c>
      <c r="AS19" s="101" t="s">
        <v>28</v>
      </c>
      <c r="AT19" s="101" t="s">
        <v>29</v>
      </c>
      <c r="AU19" s="101" t="s">
        <v>30</v>
      </c>
      <c r="AV19" s="101" t="s">
        <v>31</v>
      </c>
      <c r="AW19" s="101" t="s">
        <v>32</v>
      </c>
      <c r="AX19" s="101" t="s">
        <v>33</v>
      </c>
      <c r="AY19" s="101" t="s">
        <v>34</v>
      </c>
    </row>
    <row r="20" spans="1:51" ht="15" customHeight="1" x14ac:dyDescent="0.3">
      <c r="A20" s="1"/>
      <c r="B20" s="338" t="s">
        <v>108</v>
      </c>
      <c r="C20" s="287"/>
      <c r="D20" s="145">
        <v>1</v>
      </c>
      <c r="E20" s="143">
        <v>1</v>
      </c>
      <c r="F20" s="143">
        <v>1</v>
      </c>
      <c r="G20" s="143">
        <v>1</v>
      </c>
      <c r="H20" s="143">
        <v>1</v>
      </c>
      <c r="I20" s="143">
        <v>1</v>
      </c>
      <c r="J20" s="143">
        <v>1</v>
      </c>
      <c r="K20" s="143">
        <v>1</v>
      </c>
      <c r="L20" s="143">
        <v>1</v>
      </c>
      <c r="M20" s="143">
        <v>1</v>
      </c>
      <c r="N20" s="143">
        <v>1</v>
      </c>
      <c r="O20" s="144">
        <v>1</v>
      </c>
      <c r="P20" s="145">
        <v>1</v>
      </c>
      <c r="Q20" s="143">
        <v>1</v>
      </c>
      <c r="R20" s="143">
        <v>1</v>
      </c>
      <c r="S20" s="143">
        <v>1</v>
      </c>
      <c r="T20" s="143">
        <v>1</v>
      </c>
      <c r="U20" s="143">
        <v>1</v>
      </c>
      <c r="V20" s="143">
        <v>1</v>
      </c>
      <c r="W20" s="143">
        <v>1</v>
      </c>
      <c r="X20" s="143">
        <v>1</v>
      </c>
      <c r="Y20" s="143">
        <v>1</v>
      </c>
      <c r="Z20" s="143">
        <v>1</v>
      </c>
      <c r="AA20" s="144">
        <v>1</v>
      </c>
      <c r="AB20" s="145">
        <v>1</v>
      </c>
      <c r="AC20" s="143">
        <v>1</v>
      </c>
      <c r="AD20" s="143">
        <v>1</v>
      </c>
      <c r="AE20" s="143">
        <v>1</v>
      </c>
      <c r="AF20" s="143">
        <v>1</v>
      </c>
      <c r="AG20" s="143">
        <v>1</v>
      </c>
      <c r="AH20" s="143">
        <v>1</v>
      </c>
      <c r="AI20" s="143">
        <v>1</v>
      </c>
      <c r="AJ20" s="143">
        <v>1</v>
      </c>
      <c r="AK20" s="143">
        <v>1</v>
      </c>
      <c r="AL20" s="143">
        <v>1</v>
      </c>
      <c r="AM20" s="144">
        <v>1</v>
      </c>
      <c r="AN20" s="145">
        <v>1</v>
      </c>
      <c r="AO20" s="143">
        <v>1</v>
      </c>
      <c r="AP20" s="143">
        <v>1</v>
      </c>
      <c r="AQ20" s="143">
        <v>1</v>
      </c>
      <c r="AR20" s="143">
        <v>1</v>
      </c>
      <c r="AS20" s="143">
        <v>1</v>
      </c>
      <c r="AT20" s="143">
        <v>1</v>
      </c>
      <c r="AU20" s="143">
        <v>1</v>
      </c>
      <c r="AV20" s="143">
        <v>1</v>
      </c>
      <c r="AW20" s="143">
        <v>1</v>
      </c>
      <c r="AX20" s="143">
        <v>1</v>
      </c>
      <c r="AY20" s="143">
        <v>1</v>
      </c>
    </row>
    <row r="21" spans="1:51" ht="15" customHeight="1" x14ac:dyDescent="0.3">
      <c r="A21" s="1"/>
      <c r="B21" s="338" t="s">
        <v>136</v>
      </c>
      <c r="C21" s="287"/>
      <c r="D21" s="228">
        <f>D20*$J$7</f>
        <v>1</v>
      </c>
      <c r="E21" s="229">
        <f t="shared" ref="E21:AY21" si="4">E20*$J$7</f>
        <v>1</v>
      </c>
      <c r="F21" s="229">
        <f t="shared" si="4"/>
        <v>1</v>
      </c>
      <c r="G21" s="229">
        <f t="shared" si="4"/>
        <v>1</v>
      </c>
      <c r="H21" s="229">
        <f t="shared" si="4"/>
        <v>1</v>
      </c>
      <c r="I21" s="229">
        <f t="shared" si="4"/>
        <v>1</v>
      </c>
      <c r="J21" s="229">
        <f t="shared" si="4"/>
        <v>1</v>
      </c>
      <c r="K21" s="229">
        <f t="shared" si="4"/>
        <v>1</v>
      </c>
      <c r="L21" s="229">
        <f t="shared" si="4"/>
        <v>1</v>
      </c>
      <c r="M21" s="229">
        <f t="shared" si="4"/>
        <v>1</v>
      </c>
      <c r="N21" s="229">
        <f t="shared" si="4"/>
        <v>1</v>
      </c>
      <c r="O21" s="230">
        <f t="shared" si="4"/>
        <v>1</v>
      </c>
      <c r="P21" s="228">
        <f t="shared" si="4"/>
        <v>1</v>
      </c>
      <c r="Q21" s="229">
        <f t="shared" si="4"/>
        <v>1</v>
      </c>
      <c r="R21" s="229">
        <f t="shared" si="4"/>
        <v>1</v>
      </c>
      <c r="S21" s="229">
        <f t="shared" si="4"/>
        <v>1</v>
      </c>
      <c r="T21" s="229">
        <f t="shared" si="4"/>
        <v>1</v>
      </c>
      <c r="U21" s="229">
        <f t="shared" si="4"/>
        <v>1</v>
      </c>
      <c r="V21" s="229">
        <f t="shared" si="4"/>
        <v>1</v>
      </c>
      <c r="W21" s="229">
        <f t="shared" si="4"/>
        <v>1</v>
      </c>
      <c r="X21" s="229">
        <f t="shared" si="4"/>
        <v>1</v>
      </c>
      <c r="Y21" s="229">
        <f t="shared" si="4"/>
        <v>1</v>
      </c>
      <c r="Z21" s="229">
        <f t="shared" si="4"/>
        <v>1</v>
      </c>
      <c r="AA21" s="230">
        <f t="shared" si="4"/>
        <v>1</v>
      </c>
      <c r="AB21" s="228">
        <f t="shared" si="4"/>
        <v>1</v>
      </c>
      <c r="AC21" s="229">
        <f t="shared" si="4"/>
        <v>1</v>
      </c>
      <c r="AD21" s="229">
        <f t="shared" si="4"/>
        <v>1</v>
      </c>
      <c r="AE21" s="229">
        <f t="shared" si="4"/>
        <v>1</v>
      </c>
      <c r="AF21" s="229">
        <f t="shared" si="4"/>
        <v>1</v>
      </c>
      <c r="AG21" s="229">
        <f t="shared" si="4"/>
        <v>1</v>
      </c>
      <c r="AH21" s="229">
        <f t="shared" si="4"/>
        <v>1</v>
      </c>
      <c r="AI21" s="229">
        <f t="shared" si="4"/>
        <v>1</v>
      </c>
      <c r="AJ21" s="229">
        <f t="shared" si="4"/>
        <v>1</v>
      </c>
      <c r="AK21" s="229">
        <f t="shared" si="4"/>
        <v>1</v>
      </c>
      <c r="AL21" s="229">
        <f t="shared" si="4"/>
        <v>1</v>
      </c>
      <c r="AM21" s="230">
        <f t="shared" si="4"/>
        <v>1</v>
      </c>
      <c r="AN21" s="228">
        <f t="shared" si="4"/>
        <v>1</v>
      </c>
      <c r="AO21" s="229">
        <f t="shared" si="4"/>
        <v>1</v>
      </c>
      <c r="AP21" s="229">
        <f t="shared" si="4"/>
        <v>1</v>
      </c>
      <c r="AQ21" s="229">
        <f t="shared" si="4"/>
        <v>1</v>
      </c>
      <c r="AR21" s="229">
        <f t="shared" si="4"/>
        <v>1</v>
      </c>
      <c r="AS21" s="229">
        <f t="shared" si="4"/>
        <v>1</v>
      </c>
      <c r="AT21" s="229">
        <f t="shared" si="4"/>
        <v>1</v>
      </c>
      <c r="AU21" s="229">
        <f t="shared" si="4"/>
        <v>1</v>
      </c>
      <c r="AV21" s="229">
        <f t="shared" si="4"/>
        <v>1</v>
      </c>
      <c r="AW21" s="229">
        <f t="shared" si="4"/>
        <v>1</v>
      </c>
      <c r="AX21" s="229">
        <f t="shared" si="4"/>
        <v>1</v>
      </c>
      <c r="AY21" s="229">
        <f t="shared" si="4"/>
        <v>1</v>
      </c>
    </row>
    <row r="22" spans="1:51" ht="15" customHeight="1" x14ac:dyDescent="0.3">
      <c r="A22" s="1"/>
      <c r="B22" s="338" t="s">
        <v>109</v>
      </c>
      <c r="C22" s="287"/>
      <c r="D22" s="145">
        <v>1</v>
      </c>
      <c r="E22" s="143">
        <v>1</v>
      </c>
      <c r="F22" s="143">
        <v>1</v>
      </c>
      <c r="G22" s="143">
        <v>1</v>
      </c>
      <c r="H22" s="143">
        <v>1</v>
      </c>
      <c r="I22" s="143">
        <v>1</v>
      </c>
      <c r="J22" s="143">
        <v>1</v>
      </c>
      <c r="K22" s="143">
        <v>1</v>
      </c>
      <c r="L22" s="143">
        <v>1</v>
      </c>
      <c r="M22" s="143">
        <v>1</v>
      </c>
      <c r="N22" s="143">
        <v>1</v>
      </c>
      <c r="O22" s="144">
        <v>1</v>
      </c>
      <c r="P22" s="145">
        <v>1</v>
      </c>
      <c r="Q22" s="143">
        <v>1</v>
      </c>
      <c r="R22" s="143">
        <v>1</v>
      </c>
      <c r="S22" s="143">
        <v>1</v>
      </c>
      <c r="T22" s="143">
        <v>1</v>
      </c>
      <c r="U22" s="143">
        <v>1</v>
      </c>
      <c r="V22" s="143">
        <v>1</v>
      </c>
      <c r="W22" s="143">
        <v>1</v>
      </c>
      <c r="X22" s="143">
        <v>1</v>
      </c>
      <c r="Y22" s="143">
        <v>1</v>
      </c>
      <c r="Z22" s="143">
        <v>1</v>
      </c>
      <c r="AA22" s="144">
        <v>1</v>
      </c>
      <c r="AB22" s="145">
        <v>1</v>
      </c>
      <c r="AC22" s="143">
        <v>1</v>
      </c>
      <c r="AD22" s="143">
        <v>1</v>
      </c>
      <c r="AE22" s="143">
        <v>1</v>
      </c>
      <c r="AF22" s="143">
        <v>1</v>
      </c>
      <c r="AG22" s="143">
        <v>1</v>
      </c>
      <c r="AH22" s="143">
        <v>1</v>
      </c>
      <c r="AI22" s="143">
        <v>1</v>
      </c>
      <c r="AJ22" s="143">
        <v>1</v>
      </c>
      <c r="AK22" s="143">
        <v>1</v>
      </c>
      <c r="AL22" s="143">
        <v>1</v>
      </c>
      <c r="AM22" s="144">
        <v>1</v>
      </c>
      <c r="AN22" s="145">
        <v>1</v>
      </c>
      <c r="AO22" s="143">
        <v>1</v>
      </c>
      <c r="AP22" s="143">
        <v>1</v>
      </c>
      <c r="AQ22" s="143">
        <v>1</v>
      </c>
      <c r="AR22" s="143">
        <v>1</v>
      </c>
      <c r="AS22" s="143">
        <v>1</v>
      </c>
      <c r="AT22" s="143">
        <v>1</v>
      </c>
      <c r="AU22" s="143">
        <v>1</v>
      </c>
      <c r="AV22" s="143">
        <v>1</v>
      </c>
      <c r="AW22" s="143">
        <v>1</v>
      </c>
      <c r="AX22" s="143">
        <v>1</v>
      </c>
      <c r="AY22" s="143">
        <v>1</v>
      </c>
    </row>
    <row r="23" spans="1:51" ht="15" customHeight="1" x14ac:dyDescent="0.3">
      <c r="A23" s="1"/>
      <c r="B23" s="338" t="s">
        <v>137</v>
      </c>
      <c r="C23" s="287"/>
      <c r="D23" s="228">
        <f>D22*$J$8</f>
        <v>1</v>
      </c>
      <c r="E23" s="229">
        <f t="shared" ref="E23:AY23" si="5">E22*$J$8</f>
        <v>1</v>
      </c>
      <c r="F23" s="229">
        <f t="shared" si="5"/>
        <v>1</v>
      </c>
      <c r="G23" s="229">
        <f t="shared" si="5"/>
        <v>1</v>
      </c>
      <c r="H23" s="229">
        <f t="shared" si="5"/>
        <v>1</v>
      </c>
      <c r="I23" s="229">
        <f t="shared" si="5"/>
        <v>1</v>
      </c>
      <c r="J23" s="229">
        <f t="shared" si="5"/>
        <v>1</v>
      </c>
      <c r="K23" s="229">
        <f t="shared" si="5"/>
        <v>1</v>
      </c>
      <c r="L23" s="229">
        <f t="shared" si="5"/>
        <v>1</v>
      </c>
      <c r="M23" s="229">
        <f t="shared" si="5"/>
        <v>1</v>
      </c>
      <c r="N23" s="229">
        <f t="shared" si="5"/>
        <v>1</v>
      </c>
      <c r="O23" s="230">
        <f t="shared" si="5"/>
        <v>1</v>
      </c>
      <c r="P23" s="228">
        <f t="shared" si="5"/>
        <v>1</v>
      </c>
      <c r="Q23" s="229">
        <f t="shared" si="5"/>
        <v>1</v>
      </c>
      <c r="R23" s="229">
        <f t="shared" si="5"/>
        <v>1</v>
      </c>
      <c r="S23" s="229">
        <f t="shared" si="5"/>
        <v>1</v>
      </c>
      <c r="T23" s="229">
        <f t="shared" si="5"/>
        <v>1</v>
      </c>
      <c r="U23" s="229">
        <f t="shared" si="5"/>
        <v>1</v>
      </c>
      <c r="V23" s="229">
        <f t="shared" si="5"/>
        <v>1</v>
      </c>
      <c r="W23" s="229">
        <f t="shared" si="5"/>
        <v>1</v>
      </c>
      <c r="X23" s="229">
        <f t="shared" si="5"/>
        <v>1</v>
      </c>
      <c r="Y23" s="229">
        <f t="shared" si="5"/>
        <v>1</v>
      </c>
      <c r="Z23" s="229">
        <f t="shared" si="5"/>
        <v>1</v>
      </c>
      <c r="AA23" s="230">
        <f t="shared" si="5"/>
        <v>1</v>
      </c>
      <c r="AB23" s="228">
        <f t="shared" si="5"/>
        <v>1</v>
      </c>
      <c r="AC23" s="229">
        <f t="shared" si="5"/>
        <v>1</v>
      </c>
      <c r="AD23" s="229">
        <f t="shared" si="5"/>
        <v>1</v>
      </c>
      <c r="AE23" s="229">
        <f t="shared" si="5"/>
        <v>1</v>
      </c>
      <c r="AF23" s="229">
        <f t="shared" si="5"/>
        <v>1</v>
      </c>
      <c r="AG23" s="229">
        <f t="shared" si="5"/>
        <v>1</v>
      </c>
      <c r="AH23" s="229">
        <f t="shared" si="5"/>
        <v>1</v>
      </c>
      <c r="AI23" s="229">
        <f t="shared" si="5"/>
        <v>1</v>
      </c>
      <c r="AJ23" s="229">
        <f t="shared" si="5"/>
        <v>1</v>
      </c>
      <c r="AK23" s="229">
        <f t="shared" si="5"/>
        <v>1</v>
      </c>
      <c r="AL23" s="229">
        <f t="shared" si="5"/>
        <v>1</v>
      </c>
      <c r="AM23" s="230">
        <f t="shared" si="5"/>
        <v>1</v>
      </c>
      <c r="AN23" s="228">
        <f t="shared" si="5"/>
        <v>1</v>
      </c>
      <c r="AO23" s="229">
        <f t="shared" si="5"/>
        <v>1</v>
      </c>
      <c r="AP23" s="229">
        <f t="shared" si="5"/>
        <v>1</v>
      </c>
      <c r="AQ23" s="229">
        <f t="shared" si="5"/>
        <v>1</v>
      </c>
      <c r="AR23" s="229">
        <f t="shared" si="5"/>
        <v>1</v>
      </c>
      <c r="AS23" s="229">
        <f t="shared" si="5"/>
        <v>1</v>
      </c>
      <c r="AT23" s="229">
        <f t="shared" si="5"/>
        <v>1</v>
      </c>
      <c r="AU23" s="229">
        <f t="shared" si="5"/>
        <v>1</v>
      </c>
      <c r="AV23" s="229">
        <f t="shared" si="5"/>
        <v>1</v>
      </c>
      <c r="AW23" s="229">
        <f t="shared" si="5"/>
        <v>1</v>
      </c>
      <c r="AX23" s="229">
        <f t="shared" si="5"/>
        <v>1</v>
      </c>
      <c r="AY23" s="229">
        <f t="shared" si="5"/>
        <v>1</v>
      </c>
    </row>
    <row r="24" spans="1:51" ht="15" customHeight="1" x14ac:dyDescent="0.3">
      <c r="A24" s="1"/>
      <c r="B24" s="122"/>
      <c r="C24" s="12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" customHeight="1" x14ac:dyDescent="0.3">
      <c r="A25" s="1"/>
      <c r="B25" s="122"/>
      <c r="C25" s="122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87">
        <v>2025</v>
      </c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9"/>
      <c r="AA25" s="87">
        <v>2026</v>
      </c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9"/>
      <c r="AM25" s="87">
        <v>2027</v>
      </c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9"/>
      <c r="AY25" s="40">
        <v>2028</v>
      </c>
    </row>
    <row r="26" spans="1:51" ht="15" customHeight="1" x14ac:dyDescent="0.3">
      <c r="A26" s="1"/>
      <c r="B26" s="339" t="s">
        <v>110</v>
      </c>
      <c r="C26" s="287"/>
      <c r="D26" s="101" t="s">
        <v>24</v>
      </c>
      <c r="E26" s="101" t="s">
        <v>25</v>
      </c>
      <c r="F26" s="101" t="s">
        <v>38</v>
      </c>
      <c r="G26" s="101" t="s">
        <v>26</v>
      </c>
      <c r="H26" s="101" t="s">
        <v>27</v>
      </c>
      <c r="I26" s="101" t="s">
        <v>28</v>
      </c>
      <c r="J26" s="101" t="s">
        <v>29</v>
      </c>
      <c r="K26" s="101" t="s">
        <v>30</v>
      </c>
      <c r="L26" s="101" t="s">
        <v>31</v>
      </c>
      <c r="M26" s="101" t="s">
        <v>32</v>
      </c>
      <c r="N26" s="101" t="s">
        <v>33</v>
      </c>
      <c r="O26" s="102" t="s">
        <v>34</v>
      </c>
      <c r="P26" s="101" t="s">
        <v>24</v>
      </c>
      <c r="Q26" s="101" t="s">
        <v>25</v>
      </c>
      <c r="R26" s="101" t="s">
        <v>38</v>
      </c>
      <c r="S26" s="101" t="s">
        <v>26</v>
      </c>
      <c r="T26" s="101" t="s">
        <v>27</v>
      </c>
      <c r="U26" s="101" t="s">
        <v>28</v>
      </c>
      <c r="V26" s="101" t="s">
        <v>29</v>
      </c>
      <c r="W26" s="101" t="s">
        <v>30</v>
      </c>
      <c r="X26" s="101" t="s">
        <v>31</v>
      </c>
      <c r="Y26" s="101" t="s">
        <v>32</v>
      </c>
      <c r="Z26" s="101" t="s">
        <v>33</v>
      </c>
      <c r="AA26" s="102" t="s">
        <v>34</v>
      </c>
      <c r="AB26" s="101" t="s">
        <v>24</v>
      </c>
      <c r="AC26" s="101" t="s">
        <v>25</v>
      </c>
      <c r="AD26" s="101" t="s">
        <v>38</v>
      </c>
      <c r="AE26" s="101" t="s">
        <v>26</v>
      </c>
      <c r="AF26" s="101" t="s">
        <v>27</v>
      </c>
      <c r="AG26" s="101" t="s">
        <v>28</v>
      </c>
      <c r="AH26" s="101" t="s">
        <v>29</v>
      </c>
      <c r="AI26" s="101" t="s">
        <v>30</v>
      </c>
      <c r="AJ26" s="101" t="s">
        <v>31</v>
      </c>
      <c r="AK26" s="101" t="s">
        <v>32</v>
      </c>
      <c r="AL26" s="101" t="s">
        <v>33</v>
      </c>
      <c r="AM26" s="102" t="s">
        <v>34</v>
      </c>
      <c r="AN26" s="101" t="s">
        <v>24</v>
      </c>
      <c r="AO26" s="101" t="s">
        <v>25</v>
      </c>
      <c r="AP26" s="101" t="s">
        <v>38</v>
      </c>
      <c r="AQ26" s="101" t="s">
        <v>26</v>
      </c>
      <c r="AR26" s="101" t="s">
        <v>27</v>
      </c>
      <c r="AS26" s="101" t="s">
        <v>28</v>
      </c>
      <c r="AT26" s="101" t="s">
        <v>29</v>
      </c>
      <c r="AU26" s="101" t="s">
        <v>30</v>
      </c>
      <c r="AV26" s="101" t="s">
        <v>31</v>
      </c>
      <c r="AW26" s="101" t="s">
        <v>32</v>
      </c>
      <c r="AX26" s="101" t="s">
        <v>33</v>
      </c>
      <c r="AY26" s="101" t="s">
        <v>34</v>
      </c>
    </row>
    <row r="27" spans="1:51" ht="15" customHeight="1" x14ac:dyDescent="0.3">
      <c r="A27" s="1"/>
      <c r="B27" s="338" t="s">
        <v>145</v>
      </c>
      <c r="C27" s="287"/>
      <c r="D27" s="145">
        <v>1</v>
      </c>
      <c r="E27" s="143">
        <f>D27+1</f>
        <v>2</v>
      </c>
      <c r="F27" s="143">
        <f t="shared" ref="F27:AY27" si="6">E27+1</f>
        <v>3</v>
      </c>
      <c r="G27" s="143">
        <f t="shared" si="6"/>
        <v>4</v>
      </c>
      <c r="H27" s="143">
        <f t="shared" si="6"/>
        <v>5</v>
      </c>
      <c r="I27" s="143">
        <f t="shared" si="6"/>
        <v>6</v>
      </c>
      <c r="J27" s="143">
        <f t="shared" si="6"/>
        <v>7</v>
      </c>
      <c r="K27" s="143">
        <f t="shared" si="6"/>
        <v>8</v>
      </c>
      <c r="L27" s="143">
        <f t="shared" si="6"/>
        <v>9</v>
      </c>
      <c r="M27" s="143">
        <f t="shared" si="6"/>
        <v>10</v>
      </c>
      <c r="N27" s="143">
        <f t="shared" si="6"/>
        <v>11</v>
      </c>
      <c r="O27" s="144">
        <f t="shared" si="6"/>
        <v>12</v>
      </c>
      <c r="P27" s="145">
        <f t="shared" si="6"/>
        <v>13</v>
      </c>
      <c r="Q27" s="143">
        <f t="shared" si="6"/>
        <v>14</v>
      </c>
      <c r="R27" s="143">
        <f t="shared" si="6"/>
        <v>15</v>
      </c>
      <c r="S27" s="143">
        <f t="shared" si="6"/>
        <v>16</v>
      </c>
      <c r="T27" s="143">
        <f t="shared" si="6"/>
        <v>17</v>
      </c>
      <c r="U27" s="143">
        <f t="shared" si="6"/>
        <v>18</v>
      </c>
      <c r="V27" s="143">
        <f t="shared" si="6"/>
        <v>19</v>
      </c>
      <c r="W27" s="143">
        <f t="shared" si="6"/>
        <v>20</v>
      </c>
      <c r="X27" s="143">
        <f t="shared" si="6"/>
        <v>21</v>
      </c>
      <c r="Y27" s="143">
        <f t="shared" si="6"/>
        <v>22</v>
      </c>
      <c r="Z27" s="143">
        <f t="shared" si="6"/>
        <v>23</v>
      </c>
      <c r="AA27" s="144">
        <f t="shared" si="6"/>
        <v>24</v>
      </c>
      <c r="AB27" s="145">
        <f t="shared" si="6"/>
        <v>25</v>
      </c>
      <c r="AC27" s="143">
        <f t="shared" si="6"/>
        <v>26</v>
      </c>
      <c r="AD27" s="143">
        <f t="shared" si="6"/>
        <v>27</v>
      </c>
      <c r="AE27" s="143">
        <f t="shared" si="6"/>
        <v>28</v>
      </c>
      <c r="AF27" s="143">
        <f t="shared" si="6"/>
        <v>29</v>
      </c>
      <c r="AG27" s="143">
        <f t="shared" si="6"/>
        <v>30</v>
      </c>
      <c r="AH27" s="143">
        <f t="shared" si="6"/>
        <v>31</v>
      </c>
      <c r="AI27" s="143">
        <f t="shared" si="6"/>
        <v>32</v>
      </c>
      <c r="AJ27" s="143">
        <f t="shared" si="6"/>
        <v>33</v>
      </c>
      <c r="AK27" s="143">
        <f t="shared" si="6"/>
        <v>34</v>
      </c>
      <c r="AL27" s="143">
        <f t="shared" si="6"/>
        <v>35</v>
      </c>
      <c r="AM27" s="144">
        <f t="shared" si="6"/>
        <v>36</v>
      </c>
      <c r="AN27" s="145">
        <f t="shared" si="6"/>
        <v>37</v>
      </c>
      <c r="AO27" s="143">
        <f t="shared" si="6"/>
        <v>38</v>
      </c>
      <c r="AP27" s="143">
        <f t="shared" si="6"/>
        <v>39</v>
      </c>
      <c r="AQ27" s="143">
        <f t="shared" si="6"/>
        <v>40</v>
      </c>
      <c r="AR27" s="143">
        <f t="shared" si="6"/>
        <v>41</v>
      </c>
      <c r="AS27" s="143">
        <f t="shared" si="6"/>
        <v>42</v>
      </c>
      <c r="AT27" s="143">
        <f t="shared" si="6"/>
        <v>43</v>
      </c>
      <c r="AU27" s="143">
        <f t="shared" si="6"/>
        <v>44</v>
      </c>
      <c r="AV27" s="143">
        <f t="shared" si="6"/>
        <v>45</v>
      </c>
      <c r="AW27" s="143">
        <f t="shared" si="6"/>
        <v>46</v>
      </c>
      <c r="AX27" s="143">
        <f t="shared" si="6"/>
        <v>47</v>
      </c>
      <c r="AY27" s="143">
        <f t="shared" si="6"/>
        <v>48</v>
      </c>
    </row>
    <row r="28" spans="1:51" ht="15" customHeight="1" x14ac:dyDescent="0.3">
      <c r="A28" s="1"/>
      <c r="B28" s="338" t="s">
        <v>146</v>
      </c>
      <c r="C28" s="287"/>
      <c r="D28" s="228">
        <f>D27*$J$9</f>
        <v>1</v>
      </c>
      <c r="E28" s="229">
        <f t="shared" ref="E28:AY28" si="7">E27*$J$9</f>
        <v>2</v>
      </c>
      <c r="F28" s="229">
        <f t="shared" si="7"/>
        <v>3</v>
      </c>
      <c r="G28" s="229">
        <f t="shared" si="7"/>
        <v>4</v>
      </c>
      <c r="H28" s="229">
        <f t="shared" si="7"/>
        <v>5</v>
      </c>
      <c r="I28" s="229">
        <f t="shared" si="7"/>
        <v>6</v>
      </c>
      <c r="J28" s="229">
        <f t="shared" si="7"/>
        <v>7</v>
      </c>
      <c r="K28" s="229">
        <f t="shared" si="7"/>
        <v>8</v>
      </c>
      <c r="L28" s="229">
        <f t="shared" si="7"/>
        <v>9</v>
      </c>
      <c r="M28" s="229">
        <f t="shared" si="7"/>
        <v>10</v>
      </c>
      <c r="N28" s="229">
        <f t="shared" si="7"/>
        <v>11</v>
      </c>
      <c r="O28" s="230">
        <f t="shared" si="7"/>
        <v>12</v>
      </c>
      <c r="P28" s="228">
        <f t="shared" si="7"/>
        <v>13</v>
      </c>
      <c r="Q28" s="229">
        <f t="shared" si="7"/>
        <v>14</v>
      </c>
      <c r="R28" s="229">
        <f t="shared" si="7"/>
        <v>15</v>
      </c>
      <c r="S28" s="229">
        <f t="shared" si="7"/>
        <v>16</v>
      </c>
      <c r="T28" s="229">
        <f t="shared" si="7"/>
        <v>17</v>
      </c>
      <c r="U28" s="229">
        <f t="shared" si="7"/>
        <v>18</v>
      </c>
      <c r="V28" s="229">
        <f t="shared" si="7"/>
        <v>19</v>
      </c>
      <c r="W28" s="229">
        <f t="shared" si="7"/>
        <v>20</v>
      </c>
      <c r="X28" s="229">
        <f t="shared" si="7"/>
        <v>21</v>
      </c>
      <c r="Y28" s="229">
        <f t="shared" si="7"/>
        <v>22</v>
      </c>
      <c r="Z28" s="229">
        <f t="shared" si="7"/>
        <v>23</v>
      </c>
      <c r="AA28" s="230">
        <f t="shared" si="7"/>
        <v>24</v>
      </c>
      <c r="AB28" s="228">
        <f t="shared" si="7"/>
        <v>25</v>
      </c>
      <c r="AC28" s="229">
        <f t="shared" si="7"/>
        <v>26</v>
      </c>
      <c r="AD28" s="229">
        <f t="shared" si="7"/>
        <v>27</v>
      </c>
      <c r="AE28" s="229">
        <f t="shared" si="7"/>
        <v>28</v>
      </c>
      <c r="AF28" s="229">
        <f t="shared" si="7"/>
        <v>29</v>
      </c>
      <c r="AG28" s="229">
        <f t="shared" si="7"/>
        <v>30</v>
      </c>
      <c r="AH28" s="229">
        <f t="shared" si="7"/>
        <v>31</v>
      </c>
      <c r="AI28" s="229">
        <f t="shared" si="7"/>
        <v>32</v>
      </c>
      <c r="AJ28" s="229">
        <f t="shared" si="7"/>
        <v>33</v>
      </c>
      <c r="AK28" s="229">
        <f t="shared" si="7"/>
        <v>34</v>
      </c>
      <c r="AL28" s="229">
        <f t="shared" si="7"/>
        <v>35</v>
      </c>
      <c r="AM28" s="230">
        <f t="shared" si="7"/>
        <v>36</v>
      </c>
      <c r="AN28" s="228">
        <f t="shared" si="7"/>
        <v>37</v>
      </c>
      <c r="AO28" s="229">
        <f t="shared" si="7"/>
        <v>38</v>
      </c>
      <c r="AP28" s="229">
        <f t="shared" si="7"/>
        <v>39</v>
      </c>
      <c r="AQ28" s="229">
        <f t="shared" si="7"/>
        <v>40</v>
      </c>
      <c r="AR28" s="229">
        <f t="shared" si="7"/>
        <v>41</v>
      </c>
      <c r="AS28" s="229">
        <f t="shared" si="7"/>
        <v>42</v>
      </c>
      <c r="AT28" s="229">
        <f t="shared" si="7"/>
        <v>43</v>
      </c>
      <c r="AU28" s="229">
        <f t="shared" si="7"/>
        <v>44</v>
      </c>
      <c r="AV28" s="229">
        <f t="shared" si="7"/>
        <v>45</v>
      </c>
      <c r="AW28" s="229">
        <f t="shared" si="7"/>
        <v>46</v>
      </c>
      <c r="AX28" s="229">
        <f t="shared" si="7"/>
        <v>47</v>
      </c>
      <c r="AY28" s="229">
        <f t="shared" si="7"/>
        <v>48</v>
      </c>
    </row>
    <row r="29" spans="1:51" ht="15" customHeight="1" x14ac:dyDescent="0.3">
      <c r="A29" s="1"/>
      <c r="B29" s="338" t="s">
        <v>147</v>
      </c>
      <c r="C29" s="287"/>
      <c r="D29" s="145">
        <v>1</v>
      </c>
      <c r="E29" s="143">
        <f>D29+1</f>
        <v>2</v>
      </c>
      <c r="F29" s="143">
        <f t="shared" ref="F29:AY29" si="8">E29+1</f>
        <v>3</v>
      </c>
      <c r="G29" s="143">
        <f t="shared" si="8"/>
        <v>4</v>
      </c>
      <c r="H29" s="143">
        <f t="shared" si="8"/>
        <v>5</v>
      </c>
      <c r="I29" s="143">
        <f t="shared" si="8"/>
        <v>6</v>
      </c>
      <c r="J29" s="143">
        <f t="shared" si="8"/>
        <v>7</v>
      </c>
      <c r="K29" s="143">
        <f t="shared" si="8"/>
        <v>8</v>
      </c>
      <c r="L29" s="143">
        <f t="shared" si="8"/>
        <v>9</v>
      </c>
      <c r="M29" s="143">
        <f t="shared" si="8"/>
        <v>10</v>
      </c>
      <c r="N29" s="143">
        <f t="shared" si="8"/>
        <v>11</v>
      </c>
      <c r="O29" s="144">
        <f t="shared" si="8"/>
        <v>12</v>
      </c>
      <c r="P29" s="145">
        <f t="shared" si="8"/>
        <v>13</v>
      </c>
      <c r="Q29" s="143">
        <f t="shared" si="8"/>
        <v>14</v>
      </c>
      <c r="R29" s="143">
        <f t="shared" si="8"/>
        <v>15</v>
      </c>
      <c r="S29" s="143">
        <f t="shared" si="8"/>
        <v>16</v>
      </c>
      <c r="T29" s="143">
        <f t="shared" si="8"/>
        <v>17</v>
      </c>
      <c r="U29" s="143">
        <f t="shared" si="8"/>
        <v>18</v>
      </c>
      <c r="V29" s="143">
        <f t="shared" si="8"/>
        <v>19</v>
      </c>
      <c r="W29" s="143">
        <f t="shared" si="8"/>
        <v>20</v>
      </c>
      <c r="X29" s="143">
        <f t="shared" si="8"/>
        <v>21</v>
      </c>
      <c r="Y29" s="143">
        <f t="shared" si="8"/>
        <v>22</v>
      </c>
      <c r="Z29" s="143">
        <f t="shared" si="8"/>
        <v>23</v>
      </c>
      <c r="AA29" s="144">
        <f t="shared" si="8"/>
        <v>24</v>
      </c>
      <c r="AB29" s="145">
        <f t="shared" si="8"/>
        <v>25</v>
      </c>
      <c r="AC29" s="143">
        <f t="shared" si="8"/>
        <v>26</v>
      </c>
      <c r="AD29" s="143">
        <f t="shared" si="8"/>
        <v>27</v>
      </c>
      <c r="AE29" s="143">
        <f t="shared" si="8"/>
        <v>28</v>
      </c>
      <c r="AF29" s="143">
        <f t="shared" si="8"/>
        <v>29</v>
      </c>
      <c r="AG29" s="143">
        <f t="shared" si="8"/>
        <v>30</v>
      </c>
      <c r="AH29" s="143">
        <f t="shared" si="8"/>
        <v>31</v>
      </c>
      <c r="AI29" s="143">
        <f t="shared" si="8"/>
        <v>32</v>
      </c>
      <c r="AJ29" s="143">
        <f t="shared" si="8"/>
        <v>33</v>
      </c>
      <c r="AK29" s="143">
        <f t="shared" si="8"/>
        <v>34</v>
      </c>
      <c r="AL29" s="143">
        <f t="shared" si="8"/>
        <v>35</v>
      </c>
      <c r="AM29" s="144">
        <f t="shared" si="8"/>
        <v>36</v>
      </c>
      <c r="AN29" s="145">
        <f t="shared" si="8"/>
        <v>37</v>
      </c>
      <c r="AO29" s="143">
        <f t="shared" si="8"/>
        <v>38</v>
      </c>
      <c r="AP29" s="143">
        <f t="shared" si="8"/>
        <v>39</v>
      </c>
      <c r="AQ29" s="143">
        <f t="shared" si="8"/>
        <v>40</v>
      </c>
      <c r="AR29" s="143">
        <f t="shared" si="8"/>
        <v>41</v>
      </c>
      <c r="AS29" s="143">
        <f t="shared" si="8"/>
        <v>42</v>
      </c>
      <c r="AT29" s="143">
        <f t="shared" si="8"/>
        <v>43</v>
      </c>
      <c r="AU29" s="143">
        <f t="shared" si="8"/>
        <v>44</v>
      </c>
      <c r="AV29" s="143">
        <f t="shared" si="8"/>
        <v>45</v>
      </c>
      <c r="AW29" s="143">
        <f t="shared" si="8"/>
        <v>46</v>
      </c>
      <c r="AX29" s="143">
        <f t="shared" si="8"/>
        <v>47</v>
      </c>
      <c r="AY29" s="143">
        <f t="shared" si="8"/>
        <v>48</v>
      </c>
    </row>
    <row r="30" spans="1:51" ht="15" customHeight="1" x14ac:dyDescent="0.3">
      <c r="A30" s="1"/>
      <c r="B30" s="338" t="s">
        <v>148</v>
      </c>
      <c r="C30" s="287"/>
      <c r="D30" s="228">
        <f>D29*$J$10</f>
        <v>1</v>
      </c>
      <c r="E30" s="229">
        <f t="shared" ref="E30:AY30" si="9">E29*$J$10</f>
        <v>2</v>
      </c>
      <c r="F30" s="229">
        <f t="shared" si="9"/>
        <v>3</v>
      </c>
      <c r="G30" s="229">
        <f t="shared" si="9"/>
        <v>4</v>
      </c>
      <c r="H30" s="229">
        <f t="shared" si="9"/>
        <v>5</v>
      </c>
      <c r="I30" s="229">
        <f t="shared" si="9"/>
        <v>6</v>
      </c>
      <c r="J30" s="229">
        <f t="shared" si="9"/>
        <v>7</v>
      </c>
      <c r="K30" s="229">
        <f t="shared" si="9"/>
        <v>8</v>
      </c>
      <c r="L30" s="229">
        <f t="shared" si="9"/>
        <v>9</v>
      </c>
      <c r="M30" s="229">
        <f t="shared" si="9"/>
        <v>10</v>
      </c>
      <c r="N30" s="229">
        <f t="shared" si="9"/>
        <v>11</v>
      </c>
      <c r="O30" s="230">
        <f t="shared" si="9"/>
        <v>12</v>
      </c>
      <c r="P30" s="228">
        <f t="shared" si="9"/>
        <v>13</v>
      </c>
      <c r="Q30" s="229">
        <f t="shared" si="9"/>
        <v>14</v>
      </c>
      <c r="R30" s="229">
        <f t="shared" si="9"/>
        <v>15</v>
      </c>
      <c r="S30" s="229">
        <f t="shared" si="9"/>
        <v>16</v>
      </c>
      <c r="T30" s="229">
        <f t="shared" si="9"/>
        <v>17</v>
      </c>
      <c r="U30" s="229">
        <f t="shared" si="9"/>
        <v>18</v>
      </c>
      <c r="V30" s="229">
        <f t="shared" si="9"/>
        <v>19</v>
      </c>
      <c r="W30" s="229">
        <f t="shared" si="9"/>
        <v>20</v>
      </c>
      <c r="X30" s="229">
        <f t="shared" si="9"/>
        <v>21</v>
      </c>
      <c r="Y30" s="229">
        <f t="shared" si="9"/>
        <v>22</v>
      </c>
      <c r="Z30" s="229">
        <f t="shared" si="9"/>
        <v>23</v>
      </c>
      <c r="AA30" s="230">
        <f t="shared" si="9"/>
        <v>24</v>
      </c>
      <c r="AB30" s="228">
        <f t="shared" si="9"/>
        <v>25</v>
      </c>
      <c r="AC30" s="229">
        <f t="shared" si="9"/>
        <v>26</v>
      </c>
      <c r="AD30" s="229">
        <f t="shared" si="9"/>
        <v>27</v>
      </c>
      <c r="AE30" s="229">
        <f t="shared" si="9"/>
        <v>28</v>
      </c>
      <c r="AF30" s="229">
        <f t="shared" si="9"/>
        <v>29</v>
      </c>
      <c r="AG30" s="229">
        <f t="shared" si="9"/>
        <v>30</v>
      </c>
      <c r="AH30" s="229">
        <f t="shared" si="9"/>
        <v>31</v>
      </c>
      <c r="AI30" s="229">
        <f t="shared" si="9"/>
        <v>32</v>
      </c>
      <c r="AJ30" s="229">
        <f t="shared" si="9"/>
        <v>33</v>
      </c>
      <c r="AK30" s="229">
        <f t="shared" si="9"/>
        <v>34</v>
      </c>
      <c r="AL30" s="229">
        <f t="shared" si="9"/>
        <v>35</v>
      </c>
      <c r="AM30" s="230">
        <f t="shared" si="9"/>
        <v>36</v>
      </c>
      <c r="AN30" s="228">
        <f t="shared" si="9"/>
        <v>37</v>
      </c>
      <c r="AO30" s="229">
        <f t="shared" si="9"/>
        <v>38</v>
      </c>
      <c r="AP30" s="229">
        <f t="shared" si="9"/>
        <v>39</v>
      </c>
      <c r="AQ30" s="229">
        <f t="shared" si="9"/>
        <v>40</v>
      </c>
      <c r="AR30" s="229">
        <f t="shared" si="9"/>
        <v>41</v>
      </c>
      <c r="AS30" s="229">
        <f t="shared" si="9"/>
        <v>42</v>
      </c>
      <c r="AT30" s="229">
        <f t="shared" si="9"/>
        <v>43</v>
      </c>
      <c r="AU30" s="229">
        <f t="shared" si="9"/>
        <v>44</v>
      </c>
      <c r="AV30" s="229">
        <f t="shared" si="9"/>
        <v>45</v>
      </c>
      <c r="AW30" s="229">
        <f t="shared" si="9"/>
        <v>46</v>
      </c>
      <c r="AX30" s="229">
        <f t="shared" si="9"/>
        <v>47</v>
      </c>
      <c r="AY30" s="229">
        <f t="shared" si="9"/>
        <v>48</v>
      </c>
    </row>
    <row r="31" spans="1:51" ht="15" customHeight="1" x14ac:dyDescent="0.3">
      <c r="A31" s="1"/>
    </row>
    <row r="32" spans="1:51" ht="15" customHeight="1" x14ac:dyDescent="0.3">
      <c r="A32" s="1"/>
    </row>
    <row r="33" spans="1:1" ht="15" customHeight="1" x14ac:dyDescent="0.3">
      <c r="A33" s="1"/>
    </row>
    <row r="34" spans="1:1" ht="15" customHeight="1" x14ac:dyDescent="0.3">
      <c r="A34" s="1"/>
    </row>
    <row r="35" spans="1:1" ht="15" customHeight="1" x14ac:dyDescent="0.3">
      <c r="A35" s="1"/>
    </row>
    <row r="36" spans="1:1" ht="15" customHeight="1" x14ac:dyDescent="0.3">
      <c r="A36" s="1"/>
    </row>
    <row r="37" spans="1:1" ht="15" customHeight="1" x14ac:dyDescent="0.3">
      <c r="A37" s="1"/>
    </row>
    <row r="38" spans="1:1" ht="15" customHeight="1" x14ac:dyDescent="0.3">
      <c r="A38" s="1"/>
    </row>
    <row r="39" spans="1:1" ht="15" customHeight="1" x14ac:dyDescent="0.3">
      <c r="A39" s="1"/>
    </row>
    <row r="40" spans="1:1" ht="15" customHeight="1" x14ac:dyDescent="0.3">
      <c r="A40" s="1"/>
    </row>
    <row r="41" spans="1:1" ht="14.4" x14ac:dyDescent="0.3">
      <c r="A41" s="1"/>
    </row>
    <row r="42" spans="1:1" ht="14.4" x14ac:dyDescent="0.3">
      <c r="A42" s="1"/>
    </row>
    <row r="43" spans="1:1" ht="14.4" x14ac:dyDescent="0.3">
      <c r="A43" s="1"/>
    </row>
    <row r="44" spans="1:1" ht="14.4" x14ac:dyDescent="0.3">
      <c r="A44" s="1"/>
    </row>
  </sheetData>
  <mergeCells count="19">
    <mergeCell ref="B30:C30"/>
    <mergeCell ref="B19:C19"/>
    <mergeCell ref="B20:C20"/>
    <mergeCell ref="B4:C4"/>
    <mergeCell ref="B6:C6"/>
    <mergeCell ref="B8:C8"/>
    <mergeCell ref="B13:C13"/>
    <mergeCell ref="B15:C15"/>
    <mergeCell ref="B9:C9"/>
    <mergeCell ref="B16:C16"/>
    <mergeCell ref="B7:C7"/>
    <mergeCell ref="B22:C22"/>
    <mergeCell ref="B23:C23"/>
    <mergeCell ref="B29:C29"/>
    <mergeCell ref="B14:C14"/>
    <mergeCell ref="B21:C21"/>
    <mergeCell ref="B26:C26"/>
    <mergeCell ref="B27:C27"/>
    <mergeCell ref="B28:C28"/>
  </mergeCells>
  <phoneticPr fontId="3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18517299C54A5642B72637B1455B09D0" ma:contentTypeVersion="15" ma:contentTypeDescription="Új dokumentum létrehozása." ma:contentTypeScope="" ma:versionID="6f4baf6eb7be278ad09dcd1dc4ce45c0">
  <xsd:schema xmlns:xsd="http://www.w3.org/2001/XMLSchema" xmlns:xs="http://www.w3.org/2001/XMLSchema" xmlns:p="http://schemas.microsoft.com/office/2006/metadata/properties" xmlns:ns2="985c43c9-413e-4c46-81bc-1c0c5434cf05" xmlns:ns3="ee02cd58-a903-410c-aa61-4c36633f055d" targetNamespace="http://schemas.microsoft.com/office/2006/metadata/properties" ma:root="true" ma:fieldsID="55ceb91cbbf5b8a91dc4e8c4c93bfcd3" ns2:_="" ns3:_="">
    <xsd:import namespace="985c43c9-413e-4c46-81bc-1c0c5434cf05"/>
    <xsd:import namespace="ee02cd58-a903-410c-aa61-4c36633f05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c43c9-413e-4c46-81bc-1c0c5434cf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Képcímkék" ma:readOnly="false" ma:fieldId="{5cf76f15-5ced-4ddc-b409-7134ff3c332f}" ma:taxonomyMulti="true" ma:sspId="492fa465-d34b-49ca-9b70-7aa349b28f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2cd58-a903-410c-aa61-4c36633f05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2e47414-1ec0-4ba5-a22a-b8a750fdaac8}" ma:internalName="TaxCatchAll" ma:showField="CatchAllData" ma:web="ee02cd58-a903-410c-aa61-4c36633f05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5c43c9-413e-4c46-81bc-1c0c5434cf05">
      <Terms xmlns="http://schemas.microsoft.com/office/infopath/2007/PartnerControls"/>
    </lcf76f155ced4ddcb4097134ff3c332f>
    <TaxCatchAll xmlns="ee02cd58-a903-410c-aa61-4c36633f055d" xsi:nil="true"/>
  </documentManagement>
</p:properties>
</file>

<file path=customXml/itemProps1.xml><?xml version="1.0" encoding="utf-8"?>
<ds:datastoreItem xmlns:ds="http://schemas.openxmlformats.org/officeDocument/2006/customXml" ds:itemID="{E9A1881A-ADAB-458E-B6E9-19A550A3ABB7}"/>
</file>

<file path=customXml/itemProps2.xml><?xml version="1.0" encoding="utf-8"?>
<ds:datastoreItem xmlns:ds="http://schemas.openxmlformats.org/officeDocument/2006/customXml" ds:itemID="{CEDBAA93-42AA-47C0-8436-AF0A810E3149}"/>
</file>

<file path=customXml/itemProps3.xml><?xml version="1.0" encoding="utf-8"?>
<ds:datastoreItem xmlns:ds="http://schemas.openxmlformats.org/officeDocument/2006/customXml" ds:itemID="{93C8FC54-0012-4EF3-BDAC-755387872B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Reviewer</vt:lpstr>
      <vt:lpstr>Expenses-Incomes total</vt:lpstr>
      <vt:lpstr>Operational costs</vt:lpstr>
      <vt:lpstr>Personnel expenses</vt:lpstr>
      <vt:lpstr>Revenues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Radnai Orsolya Katalin</cp:lastModifiedBy>
  <dcterms:created xsi:type="dcterms:W3CDTF">2015-06-05T18:19:34Z</dcterms:created>
  <dcterms:modified xsi:type="dcterms:W3CDTF">2025-12-03T20:56:13Z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0x01010018517299C54A5642B72637B1455B09D0</vt:lpwstr>
  </property>
</Properties>
</file>